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lewandowska\Desktop\"/>
    </mc:Choice>
  </mc:AlternateContent>
  <bookViews>
    <workbookView xWindow="14880" yWindow="0" windowWidth="25200" windowHeight="11988"/>
  </bookViews>
  <sheets>
    <sheet name="Formularz Cenowy" sheetId="4" r:id="rId1"/>
  </sheets>
  <definedNames>
    <definedName name="_xlnm.Print_Area" localSheetId="0">'Formularz Cenowy'!$A$3:$G$61,'Formularz Cenowy'!$A$63:$G$109,'Formularz Cenowy'!$A$90:$H$109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4" l="1"/>
  <c r="G6" i="4"/>
  <c r="G7" i="4"/>
  <c r="G8" i="4"/>
  <c r="G9" i="4"/>
  <c r="G10" i="4" l="1"/>
  <c r="G42" i="4" s="1"/>
  <c r="G112" i="4" s="1"/>
  <c r="G65" i="4" l="1"/>
  <c r="G107" i="4"/>
  <c r="G106" i="4"/>
  <c r="G105" i="4"/>
  <c r="G108" i="4" s="1"/>
  <c r="G109" i="4" s="1"/>
  <c r="G97" i="4"/>
  <c r="G93" i="4"/>
  <c r="G89" i="4"/>
  <c r="G85" i="4"/>
  <c r="G81" i="4"/>
  <c r="G77" i="4"/>
  <c r="G73" i="4"/>
  <c r="G69" i="4"/>
  <c r="G59" i="4"/>
  <c r="G58" i="4"/>
  <c r="G60" i="4" s="1"/>
  <c r="G56" i="4"/>
  <c r="G55" i="4"/>
  <c r="G57" i="4" s="1"/>
  <c r="G53" i="4"/>
  <c r="G52" i="4"/>
  <c r="G54" i="4" s="1"/>
  <c r="G50" i="4"/>
  <c r="G49" i="4"/>
  <c r="G48" i="4"/>
  <c r="H48" i="4" s="1"/>
  <c r="G47" i="4"/>
  <c r="H47" i="4" s="1"/>
  <c r="G46" i="4"/>
  <c r="G39" i="4"/>
  <c r="G35" i="4"/>
  <c r="G32" i="4"/>
  <c r="G29" i="4"/>
  <c r="G27" i="4"/>
  <c r="G26" i="4"/>
  <c r="G24" i="4"/>
  <c r="G23" i="4"/>
  <c r="G21" i="4"/>
  <c r="G20" i="4"/>
  <c r="G18" i="4"/>
  <c r="G17" i="4"/>
  <c r="G15" i="4"/>
  <c r="G14" i="4"/>
  <c r="G12" i="4"/>
  <c r="G11" i="4"/>
  <c r="H46" i="4" l="1"/>
  <c r="G61" i="4"/>
  <c r="H108" i="4"/>
  <c r="H57" i="4"/>
  <c r="G51" i="4"/>
  <c r="H51" i="4" s="1"/>
  <c r="F19" i="4"/>
  <c r="G19" i="4" s="1"/>
  <c r="G22" i="4" s="1"/>
  <c r="H22" i="4" s="1"/>
  <c r="H112" i="4" l="1"/>
  <c r="H60" i="4"/>
  <c r="H54" i="4"/>
  <c r="F99" i="4" l="1"/>
  <c r="G99" i="4" s="1"/>
  <c r="F95" i="4"/>
  <c r="G95" i="4" s="1"/>
  <c r="F91" i="4"/>
  <c r="G91" i="4" s="1"/>
  <c r="F87" i="4"/>
  <c r="G87" i="4" s="1"/>
  <c r="F83" i="4"/>
  <c r="G83" i="4" s="1"/>
  <c r="F79" i="4"/>
  <c r="G79" i="4" s="1"/>
  <c r="F75" i="4"/>
  <c r="G75" i="4" s="1"/>
  <c r="F71" i="4"/>
  <c r="G71" i="4" s="1"/>
  <c r="F67" i="4"/>
  <c r="G67" i="4" s="1"/>
  <c r="F98" i="4"/>
  <c r="G98" i="4" s="1"/>
  <c r="F94" i="4"/>
  <c r="G94" i="4" s="1"/>
  <c r="F90" i="4"/>
  <c r="G90" i="4" s="1"/>
  <c r="F86" i="4"/>
  <c r="G86" i="4" s="1"/>
  <c r="F82" i="4"/>
  <c r="G82" i="4" s="1"/>
  <c r="G84" i="4" s="1"/>
  <c r="F78" i="4"/>
  <c r="G78" i="4" s="1"/>
  <c r="G80" i="4" s="1"/>
  <c r="F74" i="4"/>
  <c r="G74" i="4" s="1"/>
  <c r="G76" i="4" s="1"/>
  <c r="F70" i="4"/>
  <c r="G70" i="4" s="1"/>
  <c r="F37" i="4"/>
  <c r="G37" i="4" s="1"/>
  <c r="F25" i="4"/>
  <c r="G25" i="4" s="1"/>
  <c r="G28" i="4" s="1"/>
  <c r="H28" i="4" s="1"/>
  <c r="F13" i="4"/>
  <c r="G13" i="4" s="1"/>
  <c r="G16" i="4" s="1"/>
  <c r="H16" i="4" s="1"/>
  <c r="F30" i="4"/>
  <c r="G30" i="4" s="1"/>
  <c r="G31" i="4" s="1"/>
  <c r="H31" i="4" s="1"/>
  <c r="F66" i="4"/>
  <c r="G66" i="4" s="1"/>
  <c r="F40" i="4"/>
  <c r="G40" i="4" s="1"/>
  <c r="G41" i="4" s="1"/>
  <c r="H41" i="4" s="1"/>
  <c r="F36" i="4"/>
  <c r="G36" i="4" s="1"/>
  <c r="F33" i="4"/>
  <c r="G33" i="4" s="1"/>
  <c r="G34" i="4" s="1"/>
  <c r="H34" i="4" s="1"/>
  <c r="F7" i="4"/>
  <c r="H10" i="4" s="1"/>
  <c r="G88" i="4" l="1"/>
  <c r="H88" i="4" s="1"/>
  <c r="G38" i="4"/>
  <c r="H38" i="4" s="1"/>
  <c r="G68" i="4"/>
  <c r="G72" i="4"/>
  <c r="H72" i="4" s="1"/>
  <c r="H80" i="4"/>
  <c r="H84" i="4"/>
  <c r="G96" i="4"/>
  <c r="H96" i="4" s="1"/>
  <c r="G100" i="4"/>
  <c r="H100" i="4" s="1"/>
  <c r="H76" i="4"/>
  <c r="G92" i="4"/>
  <c r="H92" i="4" s="1"/>
  <c r="H68" i="4" l="1"/>
  <c r="G101" i="4"/>
</calcChain>
</file>

<file path=xl/sharedStrings.xml><?xml version="1.0" encoding="utf-8"?>
<sst xmlns="http://schemas.openxmlformats.org/spreadsheetml/2006/main" count="211" uniqueCount="123">
  <si>
    <t>lp.</t>
  </si>
  <si>
    <t>Cena jednostkowa netto</t>
  </si>
  <si>
    <t>Razem wartość netto</t>
  </si>
  <si>
    <t>Ustawienie i demontaż stacji pasywnej</t>
  </si>
  <si>
    <t>Ustawienie i demontaż stacji aktywnej</t>
  </si>
  <si>
    <t>Zapewnienie roweru typu tandem</t>
  </si>
  <si>
    <t>Zapewnienie Totemu informacyjnego</t>
  </si>
  <si>
    <t>Zarządzanie i eksploatacja Totemu informacyjnego</t>
  </si>
  <si>
    <t>Zapewnienie Terminala</t>
  </si>
  <si>
    <t>miesiąc</t>
  </si>
  <si>
    <t>Infrastruktura i eksploatacja WRP</t>
  </si>
  <si>
    <t>Lp.</t>
  </si>
  <si>
    <t>Zapewnienie Pompki rowerowej</t>
  </si>
  <si>
    <t>Zarządzanie i eksploatacja Pompki rowerowej</t>
  </si>
  <si>
    <t>Infrastruktura i eksploatacja WWR</t>
  </si>
  <si>
    <t>Zapewnienie roweru ze wspomaganiem elektrycznym</t>
  </si>
  <si>
    <t>Zapewnienie roweru towarowergo dwukołowego</t>
  </si>
  <si>
    <t>Zapewnienie roweru towarowergo dwukołowego ze wspomaganiem elektrycznym</t>
  </si>
  <si>
    <t>Zapewnienie roweru towarowergo trójkołowego</t>
  </si>
  <si>
    <t>Zapewnienie roweru towarowergo trójkołowego ze wspomaganiem elektrycznym</t>
  </si>
  <si>
    <t>Zapewnienie roweru  trójkołowego</t>
  </si>
  <si>
    <t>Zapewnienie roweru ręcznego (handbike)</t>
  </si>
  <si>
    <t>rok</t>
  </si>
  <si>
    <t>Koszty relokacji roweru typu tandem</t>
  </si>
  <si>
    <t>Koszty  podstawowych przeglądów okresowych typu tandem</t>
  </si>
  <si>
    <t>Koszty rozszerzonych przeglądów okresowych typu tandem</t>
  </si>
  <si>
    <t>Koszty przechowywania typu tandem w przerwie międzysezonowej WRP</t>
  </si>
  <si>
    <t>Zarządzanie Terminala</t>
  </si>
  <si>
    <t>Serwis Terminala</t>
  </si>
  <si>
    <t>Ustawienie i demontaż stacji tymczasowej</t>
  </si>
  <si>
    <t>Koszty przewożenia roweru ze wspomaganiem elektrycznym</t>
  </si>
  <si>
    <t>Koszty serwisu roweru ze wspomaganiem elektrycznym</t>
  </si>
  <si>
    <t>Koszty przewożenia roweru towarowergo dwukołowego</t>
  </si>
  <si>
    <t>Koszty serwisu roweru towarowergo dwukołowego</t>
  </si>
  <si>
    <t>Koszty przewożenia roweru towarowergo dwukołowego ze wspomaganiem elektrycznym</t>
  </si>
  <si>
    <t>Koszty serwisu roweru towarowergo dwukołowego ze wspomaganiem elektrycznym</t>
  </si>
  <si>
    <t>Koszty przewożenia roweru towarowergo trójkołowego</t>
  </si>
  <si>
    <t>Koszty serwisu roweru towarowergo trójkołowego</t>
  </si>
  <si>
    <t>Koszty przewożenia roweru towarowergo trójkołowego ze wspomaganiem elektrycznym</t>
  </si>
  <si>
    <t>Koszty serwisu roweru towarowergo trójkołowego ze wspomaganiem elektrycznym</t>
  </si>
  <si>
    <t>Koszty przewożenia roweru trójkołowego</t>
  </si>
  <si>
    <t>Koszty serwisu roweru trójkołowego</t>
  </si>
  <si>
    <t>Koszty przewożenia roweru  typu tandem</t>
  </si>
  <si>
    <t>Koszty serwisu roweru  typu tandem</t>
  </si>
  <si>
    <t>Koszty przewożenia roweru ręcznego (handbike)</t>
  </si>
  <si>
    <t>Koszty serwisu roweru ręcznego (handbike)</t>
  </si>
  <si>
    <t>Koszty funkcjonowania Centrum Kontaktu</t>
  </si>
  <si>
    <t>Koszty zaprojektowania Stacjonarnego punktu wypożyczeń</t>
  </si>
  <si>
    <t>Koszty utrzymania Stacjonarnego punktu wypożyczeń</t>
  </si>
  <si>
    <t>Koszty wyposażenia Stacjonarnego punktu wypożyczeń</t>
  </si>
  <si>
    <t>4x5x6</t>
  </si>
  <si>
    <t>Liczba okresów</t>
  </si>
  <si>
    <t>Liczba przewidywanych elementów*</t>
  </si>
  <si>
    <t>Okres</t>
  </si>
  <si>
    <t>jednorazowo</t>
  </si>
  <si>
    <t>Koszty zaprojektowania i wdrożenia Aplikacji mobilnej</t>
  </si>
  <si>
    <t>Koszty utrzymania Aplikacji mobilnej</t>
  </si>
  <si>
    <t>Koszty zaprojektowania i wdrożenia Strony Internetowej</t>
  </si>
  <si>
    <t>Koszty utrzymania Strony Internetowej</t>
  </si>
  <si>
    <t>Koszty zaprojektowania i wdrożenia Systemu Informatycznego</t>
  </si>
  <si>
    <t>Koszty utrzymania Systemu Informatycznego</t>
  </si>
  <si>
    <t>Koszty wdrożenia i uruchomienia Centrum Kontaktu</t>
  </si>
  <si>
    <t>* Tylko zamówienie podstawowe. Liczba może się zwiększyć w przypadku wykorzystania prawa opcji opisanego w §4 Umowy.</t>
  </si>
  <si>
    <t>Zapewnienie roweru dziecięcego "większego"</t>
  </si>
  <si>
    <t>Koszty relokacji roweru dziecięcego "większego"</t>
  </si>
  <si>
    <t>Koszty  podstawowych przeglądów okresowych roweru dziecięcego "większego"</t>
  </si>
  <si>
    <t>Koszty rozszerzonych przeglądów okresowych roweru dziecięcego "większego"</t>
  </si>
  <si>
    <t>Koszty przechowywania roweru dziecięcego "większego" w przerwie międzysezonowej WRP</t>
  </si>
  <si>
    <t>Zapewnienie roweru dziecięcego "mniejszego"</t>
  </si>
  <si>
    <t>Koszty relokacji roweru dziecięcego "mniejszego"</t>
  </si>
  <si>
    <t>Koszty  podstawowych przeglądów okresowych roweru dziecięcego "mniejszego"</t>
  </si>
  <si>
    <t>Koszty rozszerzonych przeglądów okresowych roweru dziecięcego "mniejszego"</t>
  </si>
  <si>
    <t>Koszty przechowywania roweru dziecięcego "mniejszego" w przerwie międzysezonowej WRP</t>
  </si>
  <si>
    <t>Suma wartości netto dla roweru standardowego</t>
  </si>
  <si>
    <t>Suma wartości netto dla roweru typu tandem</t>
  </si>
  <si>
    <t xml:space="preserve"> Suma wartości netto dla totemu informacyjnego </t>
  </si>
  <si>
    <t xml:space="preserve"> Suma wartości netto dla  Terminala</t>
  </si>
  <si>
    <t>Elementy stałe systemu WRP</t>
  </si>
  <si>
    <t xml:space="preserve">Suma wartości netto dla Aplikacji mobilnej </t>
  </si>
  <si>
    <t xml:space="preserve">Suma wartości netto dla Strony Internetowej </t>
  </si>
  <si>
    <t xml:space="preserve">Suma wartości netto dla Systemu Informatycznego </t>
  </si>
  <si>
    <t>Suma wartości netto dla Centrum Kontaktu</t>
  </si>
  <si>
    <t>Suma wartości netto dla roweru towarowego dwukołowego</t>
  </si>
  <si>
    <t>Suma wartości netto dla roweru towarowego dwukołowego ze wspomaganiem elektrycznym</t>
  </si>
  <si>
    <t xml:space="preserve">Suma wartości netto dla roweru towarowego trójkołowego </t>
  </si>
  <si>
    <t xml:space="preserve">Suma wartości netto dla roweru towarowego trójkołowego ze wspomaganiem elektrycznym </t>
  </si>
  <si>
    <t xml:space="preserve">Suma wartości netto dla roweru trójkołowego </t>
  </si>
  <si>
    <t xml:space="preserve">Suma wartości netto dla roweru typu tandem </t>
  </si>
  <si>
    <t>Suma wartości netto dla roweru ręcznego (handbike)</t>
  </si>
  <si>
    <t>Wynagrodzenie miesięczne za elementy  stałe WRP</t>
  </si>
  <si>
    <t>Wynagrodzenie miesięcze dla poszczególnego elementu WWR</t>
  </si>
  <si>
    <t>Suma wartości netto poszczególnych elementów WRP/(dzielona)  na daną liczbę przewidywanych elementów oraz liczbę okresów rozliczeniowych</t>
  </si>
  <si>
    <t>Suma wartości netto dla Stacjonarnego punktu wypożyczeń</t>
  </si>
  <si>
    <t>Suma dla elementów stałych systemu WRP</t>
  </si>
  <si>
    <t>Całkowita wartość oferty (Infrastruktura i eksploatacja WRP + Elementy stałe systemu WRP + Infrastruktura i eksploatacja WWR)</t>
  </si>
  <si>
    <t>Całkowita wartość oferty netto</t>
  </si>
  <si>
    <t>Całkowita wartość oferty brutto</t>
  </si>
  <si>
    <t>Liczba elementów</t>
  </si>
  <si>
    <t>Suma wartości netto poszczególnych elementów WWR/(dzielona)  na daną liczbę przewidywanych elementów oraz liczbę okresów rozliczeniowych</t>
  </si>
  <si>
    <t>Przewidywana liczba elementów</t>
  </si>
  <si>
    <t>Suma wartości netto poszczególnych elementów WRP/(dzielona)  na daną przewidywaną liczbę  elementów oraz liczbę okresów rozliczeniowych</t>
  </si>
  <si>
    <t>Suma wartości netto dla roweru dziecięcego "większego"</t>
  </si>
  <si>
    <t>Suma wartości netto dla roweru dziecięcego "mniejszego"</t>
  </si>
  <si>
    <t xml:space="preserve"> Suma wartości netto dla Pompki rowerowej</t>
  </si>
  <si>
    <t>Suma dla Infrastruktury i eksploatacji WRP</t>
  </si>
  <si>
    <t>Suma wartości netto dla roweru ze wspomaganiem elektrycznym</t>
  </si>
  <si>
    <t>Elementy stałe systemu WWR</t>
  </si>
  <si>
    <t>Wynagrodzenie miesięczne za elementy  stałe WWR</t>
  </si>
  <si>
    <t>Suma dla elementów stałych systemu WWR</t>
  </si>
  <si>
    <t>Suma dla infrastruktury i eksploatacji WWR</t>
  </si>
  <si>
    <t>Wynagrodzenie miesięczne dla poszczególnego elementu WRP</t>
  </si>
  <si>
    <r>
      <rPr>
        <sz val="9"/>
        <color theme="1"/>
        <rFont val="Calibri"/>
        <family val="2"/>
        <charset val="238"/>
        <scheme val="minor"/>
      </rPr>
      <t xml:space="preserve">Cena oferty powinna zostać wyliczona przez Wykonawcę w oparciu o podstawowy zakres prac przedstawiony w Opisie Przedmiotu Zamówienia (Rozdział V), formularzu cenowym i powinna pokrywać wszystkie koszty oraz zysk realizacji przez Wykonawcę przedmiotu zamówienia w zakresie podstawowym, tj. bez uwzględnienia prawa opcji i zamówień uzupełniających, o których mowa w art. 67 ust. 1 pkt 6 ustawy Pzp.
 Ceny jednostkowe określone w formularzu cenowym w zakresie poszczególnych pozycji powinny pokrywać wszystkie koszty i umożliwiać osiągnięcie zysku Wykonawcy. Nie jest dopuszczalne „przerzucanie” / uwzględnianie kosztów lub zysku za określone świadczenia wyceniane w formularzu cenowym w innych cenach jednostkowych / pozycjach formularza cenowego dotyczących innych świadczeń.
 W przypadku naruszenia przez Wykonawcę wymagania ze zdania poprzedzającego (albo niewykazania przez Wykonawcę, że dopełnił wymagania zdania poprzedzającego) oferta Wykonawcy zostanie odrzucona na podstawie przepisu art. 89 ust. 1 pkt 2 ustawy Pzp, z uwagi na niezgodność treści oferty z treścią SIWZ lub art. 89 ust. 1 pkt 3 ustawy Pzp, z uwagi na fakt, że jej złożeni stanowi czyn nieuczciwej konkurencji w rozumieniu przepisów o zwalczaniu nieuczciwej konkurencji. 
 Z uwagi na fakt, że wynagrodzenie Wykonawcy z tytułu realizacji poniższych usług będzie opłacane wyłącznie przez użytkowników tych usług, przy wyliczaniu ceny oferty Wykonawca nie może wliczać kosztów ani przychodów usług, o których mowa w §10, §11 ust. 6, §13 ust. 3 Umowy oraz reklam umieszczanych na rowerach WRP, o których mowa w §12 Umowy.
</t>
    </r>
    <r>
      <rPr>
        <sz val="10"/>
        <color theme="1"/>
        <rFont val="Calibri"/>
        <family val="2"/>
        <charset val="238"/>
        <scheme val="minor"/>
      </rPr>
      <t xml:space="preserve">
</t>
    </r>
  </si>
  <si>
    <t xml:space="preserve">Zapewnienie stojaka </t>
  </si>
  <si>
    <t xml:space="preserve">Zarządzanie i eksploatacja stojaka </t>
  </si>
  <si>
    <t>Zapewnienie roweru standardowego WRP</t>
  </si>
  <si>
    <t>Koszty relokacji roweru standardowego WRP</t>
  </si>
  <si>
    <t>Koszty  podstawowych przeglądów okresowych roweru standardowego WRP</t>
  </si>
  <si>
    <t>Koszty rozszerzonych przeglądów okresowych roweru standardowego WRP</t>
  </si>
  <si>
    <t>Koszty przechowywania roweru standardowego WRP w  przerwie międzysezonowej WRP</t>
  </si>
  <si>
    <t>Zapewnienie roweru standardowego WWR</t>
  </si>
  <si>
    <t>Koszty przewożenia roweru standardowego WWR</t>
  </si>
  <si>
    <t>Koszty serwisu roweru standardowego WWR</t>
  </si>
  <si>
    <t>Suma wartości netto dla  stojaka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</si>
</sst>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z_ł"/>
    <numFmt numFmtId="165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1" xfId="0" applyBorder="1"/>
    <xf numFmtId="0" fontId="0" fillId="0" borderId="1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6" xfId="0" applyBorder="1"/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8" xfId="0" applyBorder="1"/>
    <xf numFmtId="0" fontId="0" fillId="0" borderId="18" xfId="0" applyBorder="1"/>
    <xf numFmtId="0" fontId="0" fillId="0" borderId="15" xfId="0" applyBorder="1" applyAlignment="1">
      <alignment horizontal="left" vertical="center" wrapText="1"/>
    </xf>
    <xf numFmtId="0" fontId="0" fillId="0" borderId="15" xfId="0" applyBorder="1"/>
    <xf numFmtId="0" fontId="2" fillId="0" borderId="15" xfId="0" applyFont="1" applyBorder="1" applyAlignment="1">
      <alignment horizontal="center" vertical="center"/>
    </xf>
    <xf numFmtId="0" fontId="0" fillId="0" borderId="9" xfId="0" applyBorder="1"/>
    <xf numFmtId="0" fontId="0" fillId="0" borderId="10" xfId="0" applyBorder="1" applyAlignment="1">
      <alignment horizontal="left" vertical="center" wrapText="1"/>
    </xf>
    <xf numFmtId="0" fontId="0" fillId="0" borderId="10" xfId="0" applyBorder="1"/>
    <xf numFmtId="0" fontId="2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5" fontId="0" fillId="0" borderId="0" xfId="0" applyNumberFormat="1"/>
    <xf numFmtId="164" fontId="0" fillId="0" borderId="0" xfId="0" applyNumberForma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20" xfId="0" applyBorder="1"/>
    <xf numFmtId="0" fontId="1" fillId="0" borderId="13" xfId="0" applyFont="1" applyBorder="1" applyAlignment="1">
      <alignment horizontal="center" vertical="center"/>
    </xf>
    <xf numFmtId="0" fontId="4" fillId="0" borderId="0" xfId="0" applyFont="1" applyBorder="1"/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64" fontId="2" fillId="2" borderId="13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/>
    </xf>
    <xf numFmtId="4" fontId="3" fillId="2" borderId="2" xfId="0" applyNumberFormat="1" applyFont="1" applyFill="1" applyBorder="1" applyAlignment="1" applyProtection="1">
      <alignment horizontal="center" vertical="center"/>
    </xf>
    <xf numFmtId="164" fontId="3" fillId="2" borderId="13" xfId="0" applyNumberFormat="1" applyFont="1" applyFill="1" applyBorder="1" applyAlignment="1" applyProtection="1">
      <alignment horizontal="center" vertical="center"/>
    </xf>
    <xf numFmtId="4" fontId="3" fillId="2" borderId="13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0" xfId="0" applyBorder="1"/>
    <xf numFmtId="164" fontId="3" fillId="2" borderId="32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34" xfId="0" applyBorder="1" applyAlignment="1">
      <alignment horizontal="left" vertical="center" wrapText="1"/>
    </xf>
    <xf numFmtId="0" fontId="0" fillId="0" borderId="34" xfId="0" applyBorder="1"/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14" xfId="0" applyFill="1" applyBorder="1"/>
    <xf numFmtId="0" fontId="0" fillId="0" borderId="15" xfId="0" applyFill="1" applyBorder="1" applyAlignment="1">
      <alignment horizontal="left" vertical="center" wrapText="1"/>
    </xf>
    <xf numFmtId="0" fontId="0" fillId="0" borderId="15" xfId="0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" fontId="3" fillId="0" borderId="3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3" fillId="0" borderId="36" xfId="0" applyNumberFormat="1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11" xfId="0" applyFill="1" applyBorder="1"/>
    <xf numFmtId="0" fontId="0" fillId="0" borderId="37" xfId="0" applyFill="1" applyBorder="1"/>
    <xf numFmtId="0" fontId="0" fillId="0" borderId="31" xfId="0" applyBorder="1"/>
    <xf numFmtId="0" fontId="0" fillId="0" borderId="38" xfId="0" applyBorder="1"/>
    <xf numFmtId="0" fontId="0" fillId="0" borderId="14" xfId="0" applyBorder="1"/>
    <xf numFmtId="164" fontId="2" fillId="2" borderId="32" xfId="0" applyNumberFormat="1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 shrinkToFit="1"/>
    </xf>
    <xf numFmtId="164" fontId="2" fillId="0" borderId="27" xfId="0" applyNumberFormat="1" applyFon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/>
    </xf>
    <xf numFmtId="164" fontId="0" fillId="0" borderId="29" xfId="0" applyNumberFormat="1" applyBorder="1" applyAlignment="1"/>
    <xf numFmtId="164" fontId="0" fillId="0" borderId="28" xfId="0" applyNumberFormat="1" applyBorder="1" applyAlignment="1"/>
    <xf numFmtId="0" fontId="6" fillId="0" borderId="2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2" fillId="0" borderId="27" xfId="0" applyNumberFormat="1" applyFont="1" applyFill="1" applyBorder="1" applyAlignment="1">
      <alignment horizontal="center" vertical="center"/>
    </xf>
    <xf numFmtId="164" fontId="0" fillId="0" borderId="28" xfId="0" applyNumberFormat="1" applyFill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114"/>
  <sheetViews>
    <sheetView tabSelected="1" topLeftCell="A109" zoomScaleNormal="100" workbookViewId="0">
      <selection activeCell="H29" sqref="H29:H30"/>
    </sheetView>
  </sheetViews>
  <sheetFormatPr defaultRowHeight="14.4" x14ac:dyDescent="0.3"/>
  <cols>
    <col min="1" max="1" width="3.6640625" customWidth="1"/>
    <col min="2" max="2" width="30.6640625" customWidth="1"/>
    <col min="3" max="3" width="12.6640625" customWidth="1"/>
    <col min="4" max="4" width="30.6640625" customWidth="1"/>
    <col min="5" max="5" width="32.33203125" customWidth="1"/>
    <col min="6" max="8" width="30.6640625" customWidth="1"/>
    <col min="9" max="9" width="15.44140625" bestFit="1" customWidth="1"/>
  </cols>
  <sheetData>
    <row r="2" spans="1:9" ht="15" thickBot="1" x14ac:dyDescent="0.35"/>
    <row r="3" spans="1:9" ht="45" customHeight="1" thickBot="1" x14ac:dyDescent="0.35">
      <c r="A3" s="35" t="s">
        <v>11</v>
      </c>
      <c r="B3" s="35" t="s">
        <v>10</v>
      </c>
      <c r="C3" s="35" t="s">
        <v>53</v>
      </c>
      <c r="D3" s="35" t="s">
        <v>1</v>
      </c>
      <c r="E3" s="35" t="s">
        <v>99</v>
      </c>
      <c r="F3" s="35" t="s">
        <v>51</v>
      </c>
      <c r="G3" s="35" t="s">
        <v>2</v>
      </c>
      <c r="H3" s="40" t="s">
        <v>110</v>
      </c>
    </row>
    <row r="4" spans="1:9" ht="31.2" thickBot="1" x14ac:dyDescent="0.35">
      <c r="A4" s="15">
        <v>1</v>
      </c>
      <c r="B4" s="16">
        <v>2</v>
      </c>
      <c r="C4" s="16">
        <v>3</v>
      </c>
      <c r="D4" s="16">
        <v>4</v>
      </c>
      <c r="E4" s="16">
        <v>5</v>
      </c>
      <c r="F4" s="16">
        <v>6</v>
      </c>
      <c r="G4" s="44" t="s">
        <v>50</v>
      </c>
      <c r="H4" s="85" t="s">
        <v>100</v>
      </c>
      <c r="I4" s="76"/>
    </row>
    <row r="5" spans="1:9" ht="45" customHeight="1" thickBot="1" x14ac:dyDescent="0.35">
      <c r="A5" s="3">
        <v>1</v>
      </c>
      <c r="B5" s="4" t="s">
        <v>114</v>
      </c>
      <c r="C5" s="1" t="s">
        <v>54</v>
      </c>
      <c r="D5" s="8"/>
      <c r="E5" s="8">
        <v>6410</v>
      </c>
      <c r="F5" s="38">
        <v>1</v>
      </c>
      <c r="G5" s="43" t="str">
        <f>IF(D5="","",D5*E5*F5)</f>
        <v/>
      </c>
      <c r="H5" s="88"/>
    </row>
    <row r="6" spans="1:9" ht="45" customHeight="1" thickBot="1" x14ac:dyDescent="0.35">
      <c r="A6" s="3">
        <v>2</v>
      </c>
      <c r="B6" s="4" t="s">
        <v>115</v>
      </c>
      <c r="C6" s="1" t="s">
        <v>9</v>
      </c>
      <c r="D6" s="8"/>
      <c r="E6" s="8">
        <v>6410</v>
      </c>
      <c r="F6" s="38">
        <v>72</v>
      </c>
      <c r="G6" s="43" t="str">
        <f t="shared" ref="G6:G40" si="0">IF(D6="","",D6*E6*F6)</f>
        <v/>
      </c>
      <c r="H6" s="92"/>
    </row>
    <row r="7" spans="1:9" ht="45" customHeight="1" thickBot="1" x14ac:dyDescent="0.35">
      <c r="A7" s="3">
        <v>3</v>
      </c>
      <c r="B7" s="4" t="s">
        <v>116</v>
      </c>
      <c r="C7" s="1" t="s">
        <v>9</v>
      </c>
      <c r="D7" s="8"/>
      <c r="E7" s="8">
        <v>6410</v>
      </c>
      <c r="F7" s="38">
        <f>8*9</f>
        <v>72</v>
      </c>
      <c r="G7" s="43" t="str">
        <f t="shared" si="0"/>
        <v/>
      </c>
      <c r="H7" s="92"/>
      <c r="I7" s="30"/>
    </row>
    <row r="8" spans="1:9" ht="45" customHeight="1" thickBot="1" x14ac:dyDescent="0.35">
      <c r="A8" s="3">
        <v>4</v>
      </c>
      <c r="B8" s="4" t="s">
        <v>117</v>
      </c>
      <c r="C8" s="1" t="s">
        <v>22</v>
      </c>
      <c r="D8" s="8"/>
      <c r="E8" s="8">
        <v>6410</v>
      </c>
      <c r="F8" s="38">
        <v>7</v>
      </c>
      <c r="G8" s="43" t="str">
        <f t="shared" si="0"/>
        <v/>
      </c>
      <c r="H8" s="92"/>
      <c r="I8" s="31"/>
    </row>
    <row r="9" spans="1:9" ht="45" customHeight="1" thickBot="1" x14ac:dyDescent="0.35">
      <c r="A9" s="3">
        <v>5</v>
      </c>
      <c r="B9" s="5" t="s">
        <v>118</v>
      </c>
      <c r="C9" s="20" t="s">
        <v>22</v>
      </c>
      <c r="D9" s="8"/>
      <c r="E9" s="9">
        <v>6410</v>
      </c>
      <c r="F9" s="39">
        <v>7</v>
      </c>
      <c r="G9" s="43" t="str">
        <f t="shared" si="0"/>
        <v/>
      </c>
      <c r="H9" s="93"/>
    </row>
    <row r="10" spans="1:9" ht="45" customHeight="1" thickBot="1" x14ac:dyDescent="0.35">
      <c r="A10" s="82"/>
      <c r="B10" s="103" t="s">
        <v>73</v>
      </c>
      <c r="C10" s="104"/>
      <c r="D10" s="104"/>
      <c r="E10" s="104"/>
      <c r="F10" s="104"/>
      <c r="G10" s="45" t="str">
        <f>IF(SUM(G5:G9)=0,"",SUM(G5:G9))</f>
        <v/>
      </c>
      <c r="H10" s="45" t="str">
        <f>IF(G10="","",G10/6410/72)</f>
        <v/>
      </c>
    </row>
    <row r="11" spans="1:9" ht="45" customHeight="1" thickBot="1" x14ac:dyDescent="0.35">
      <c r="A11" s="83">
        <v>1</v>
      </c>
      <c r="B11" s="22" t="s">
        <v>63</v>
      </c>
      <c r="C11" s="23" t="s">
        <v>54</v>
      </c>
      <c r="D11" s="24"/>
      <c r="E11" s="24">
        <v>30</v>
      </c>
      <c r="F11" s="37">
        <v>1</v>
      </c>
      <c r="G11" s="84" t="str">
        <f t="shared" si="0"/>
        <v/>
      </c>
      <c r="H11" s="91"/>
    </row>
    <row r="12" spans="1:9" ht="45" customHeight="1" thickBot="1" x14ac:dyDescent="0.35">
      <c r="A12" s="3">
        <v>2</v>
      </c>
      <c r="B12" s="4" t="s">
        <v>64</v>
      </c>
      <c r="C12" s="1" t="s">
        <v>9</v>
      </c>
      <c r="D12" s="8"/>
      <c r="E12" s="8">
        <v>30</v>
      </c>
      <c r="F12" s="38">
        <v>72</v>
      </c>
      <c r="G12" s="43" t="str">
        <f t="shared" si="0"/>
        <v/>
      </c>
      <c r="H12" s="89"/>
    </row>
    <row r="13" spans="1:9" ht="45" customHeight="1" thickBot="1" x14ac:dyDescent="0.35">
      <c r="A13" s="3">
        <v>3</v>
      </c>
      <c r="B13" s="4" t="s">
        <v>65</v>
      </c>
      <c r="C13" s="1" t="s">
        <v>9</v>
      </c>
      <c r="D13" s="8"/>
      <c r="E13" s="8">
        <v>30</v>
      </c>
      <c r="F13" s="38">
        <f>8*9</f>
        <v>72</v>
      </c>
      <c r="G13" s="43" t="str">
        <f t="shared" si="0"/>
        <v/>
      </c>
      <c r="H13" s="89"/>
    </row>
    <row r="14" spans="1:9" ht="45" customHeight="1" thickBot="1" x14ac:dyDescent="0.35">
      <c r="A14" s="3">
        <v>4</v>
      </c>
      <c r="B14" s="4" t="s">
        <v>66</v>
      </c>
      <c r="C14" s="1" t="s">
        <v>22</v>
      </c>
      <c r="D14" s="8"/>
      <c r="E14" s="8">
        <v>30</v>
      </c>
      <c r="F14" s="38">
        <v>7</v>
      </c>
      <c r="G14" s="43" t="str">
        <f t="shared" si="0"/>
        <v/>
      </c>
      <c r="H14" s="89"/>
    </row>
    <row r="15" spans="1:9" ht="45" customHeight="1" thickBot="1" x14ac:dyDescent="0.35">
      <c r="A15" s="3">
        <v>5</v>
      </c>
      <c r="B15" s="5" t="s">
        <v>67</v>
      </c>
      <c r="C15" s="20" t="s">
        <v>22</v>
      </c>
      <c r="D15" s="8"/>
      <c r="E15" s="9">
        <v>30</v>
      </c>
      <c r="F15" s="39">
        <v>7</v>
      </c>
      <c r="G15" s="43" t="str">
        <f t="shared" si="0"/>
        <v/>
      </c>
      <c r="H15" s="90"/>
    </row>
    <row r="16" spans="1:9" ht="45" customHeight="1" thickBot="1" x14ac:dyDescent="0.35">
      <c r="A16" s="21"/>
      <c r="B16" s="103" t="s">
        <v>101</v>
      </c>
      <c r="C16" s="104"/>
      <c r="D16" s="104"/>
      <c r="E16" s="104"/>
      <c r="F16" s="104"/>
      <c r="G16" s="45" t="str">
        <f>IF(SUM(G11:G15)=0,"",SUM(G11:G15))</f>
        <v/>
      </c>
      <c r="H16" s="45" t="str">
        <f>IF(G16="","",G16/30/72)</f>
        <v/>
      </c>
    </row>
    <row r="17" spans="1:8" ht="45" customHeight="1" thickBot="1" x14ac:dyDescent="0.35">
      <c r="A17" s="3">
        <v>1</v>
      </c>
      <c r="B17" s="22" t="s">
        <v>68</v>
      </c>
      <c r="C17" s="23" t="s">
        <v>54</v>
      </c>
      <c r="D17" s="8"/>
      <c r="E17" s="24">
        <v>30</v>
      </c>
      <c r="F17" s="37">
        <v>1</v>
      </c>
      <c r="G17" s="43" t="str">
        <f t="shared" si="0"/>
        <v/>
      </c>
      <c r="H17" s="88"/>
    </row>
    <row r="18" spans="1:8" ht="45" customHeight="1" thickBot="1" x14ac:dyDescent="0.35">
      <c r="A18" s="3">
        <v>2</v>
      </c>
      <c r="B18" s="4" t="s">
        <v>69</v>
      </c>
      <c r="C18" s="1" t="s">
        <v>9</v>
      </c>
      <c r="D18" s="8"/>
      <c r="E18" s="8">
        <v>30</v>
      </c>
      <c r="F18" s="38">
        <v>72</v>
      </c>
      <c r="G18" s="43" t="str">
        <f t="shared" si="0"/>
        <v/>
      </c>
      <c r="H18" s="89"/>
    </row>
    <row r="19" spans="1:8" ht="45" customHeight="1" thickBot="1" x14ac:dyDescent="0.35">
      <c r="A19" s="3">
        <v>3</v>
      </c>
      <c r="B19" s="4" t="s">
        <v>70</v>
      </c>
      <c r="C19" s="1" t="s">
        <v>9</v>
      </c>
      <c r="D19" s="8"/>
      <c r="E19" s="8">
        <v>30</v>
      </c>
      <c r="F19" s="38">
        <f>8*9</f>
        <v>72</v>
      </c>
      <c r="G19" s="43" t="str">
        <f t="shared" si="0"/>
        <v/>
      </c>
      <c r="H19" s="89"/>
    </row>
    <row r="20" spans="1:8" ht="45" customHeight="1" thickBot="1" x14ac:dyDescent="0.35">
      <c r="A20" s="3">
        <v>4</v>
      </c>
      <c r="B20" s="4" t="s">
        <v>71</v>
      </c>
      <c r="C20" s="1" t="s">
        <v>22</v>
      </c>
      <c r="D20" s="8"/>
      <c r="E20" s="8">
        <v>30</v>
      </c>
      <c r="F20" s="38">
        <v>7</v>
      </c>
      <c r="G20" s="43" t="str">
        <f t="shared" si="0"/>
        <v/>
      </c>
      <c r="H20" s="89"/>
    </row>
    <row r="21" spans="1:8" ht="45" customHeight="1" thickBot="1" x14ac:dyDescent="0.35">
      <c r="A21" s="3">
        <v>5</v>
      </c>
      <c r="B21" s="5" t="s">
        <v>72</v>
      </c>
      <c r="C21" s="20" t="s">
        <v>22</v>
      </c>
      <c r="D21" s="8"/>
      <c r="E21" s="9">
        <v>30</v>
      </c>
      <c r="F21" s="39">
        <v>7</v>
      </c>
      <c r="G21" s="43" t="str">
        <f t="shared" si="0"/>
        <v/>
      </c>
      <c r="H21" s="90"/>
    </row>
    <row r="22" spans="1:8" ht="45" customHeight="1" thickBot="1" x14ac:dyDescent="0.35">
      <c r="A22" s="21"/>
      <c r="B22" s="103" t="s">
        <v>102</v>
      </c>
      <c r="C22" s="104"/>
      <c r="D22" s="104"/>
      <c r="E22" s="104"/>
      <c r="F22" s="104"/>
      <c r="G22" s="45" t="str">
        <f>IF(SUM(G17:G21)=0,"",SUM(G17:G21))</f>
        <v/>
      </c>
      <c r="H22" s="45" t="str">
        <f>IF(G22="","",G22/30/72)</f>
        <v/>
      </c>
    </row>
    <row r="23" spans="1:8" ht="45" customHeight="1" thickBot="1" x14ac:dyDescent="0.35">
      <c r="A23" s="3">
        <v>1</v>
      </c>
      <c r="B23" s="22" t="s">
        <v>5</v>
      </c>
      <c r="C23" s="23" t="s">
        <v>54</v>
      </c>
      <c r="D23" s="8"/>
      <c r="E23" s="24">
        <v>45</v>
      </c>
      <c r="F23" s="37">
        <v>1</v>
      </c>
      <c r="G23" s="43" t="str">
        <f t="shared" si="0"/>
        <v/>
      </c>
      <c r="H23" s="88"/>
    </row>
    <row r="24" spans="1:8" ht="45" customHeight="1" thickBot="1" x14ac:dyDescent="0.35">
      <c r="A24" s="3">
        <v>2</v>
      </c>
      <c r="B24" s="4" t="s">
        <v>23</v>
      </c>
      <c r="C24" s="1" t="s">
        <v>9</v>
      </c>
      <c r="D24" s="8"/>
      <c r="E24" s="8">
        <v>45</v>
      </c>
      <c r="F24" s="38">
        <v>72</v>
      </c>
      <c r="G24" s="43" t="str">
        <f t="shared" si="0"/>
        <v/>
      </c>
      <c r="H24" s="89"/>
    </row>
    <row r="25" spans="1:8" ht="45" customHeight="1" thickBot="1" x14ac:dyDescent="0.35">
      <c r="A25" s="3">
        <v>3</v>
      </c>
      <c r="B25" s="4" t="s">
        <v>24</v>
      </c>
      <c r="C25" s="1" t="s">
        <v>9</v>
      </c>
      <c r="D25" s="8"/>
      <c r="E25" s="8">
        <v>45</v>
      </c>
      <c r="F25" s="38">
        <f>8*9</f>
        <v>72</v>
      </c>
      <c r="G25" s="43" t="str">
        <f t="shared" si="0"/>
        <v/>
      </c>
      <c r="H25" s="89"/>
    </row>
    <row r="26" spans="1:8" ht="45" customHeight="1" thickBot="1" x14ac:dyDescent="0.35">
      <c r="A26" s="3">
        <v>4</v>
      </c>
      <c r="B26" s="4" t="s">
        <v>25</v>
      </c>
      <c r="C26" s="1" t="s">
        <v>22</v>
      </c>
      <c r="D26" s="8"/>
      <c r="E26" s="8">
        <v>45</v>
      </c>
      <c r="F26" s="38">
        <v>7</v>
      </c>
      <c r="G26" s="43" t="str">
        <f t="shared" si="0"/>
        <v/>
      </c>
      <c r="H26" s="89"/>
    </row>
    <row r="27" spans="1:8" ht="45" customHeight="1" thickBot="1" x14ac:dyDescent="0.35">
      <c r="A27" s="3">
        <v>5</v>
      </c>
      <c r="B27" s="5" t="s">
        <v>26</v>
      </c>
      <c r="C27" s="20" t="s">
        <v>22</v>
      </c>
      <c r="D27" s="8"/>
      <c r="E27" s="9">
        <v>45</v>
      </c>
      <c r="F27" s="39">
        <v>7</v>
      </c>
      <c r="G27" s="43" t="str">
        <f t="shared" si="0"/>
        <v/>
      </c>
      <c r="H27" s="90"/>
    </row>
    <row r="28" spans="1:8" ht="45" customHeight="1" thickBot="1" x14ac:dyDescent="0.35">
      <c r="A28" s="10"/>
      <c r="B28" s="103" t="s">
        <v>74</v>
      </c>
      <c r="C28" s="105"/>
      <c r="D28" s="105"/>
      <c r="E28" s="105"/>
      <c r="F28" s="105"/>
      <c r="G28" s="45" t="str">
        <f>IF(SUM(G23:G27)=0,"",SUM(G23:G27))</f>
        <v/>
      </c>
      <c r="H28" s="45" t="str">
        <f>IF(G28="","",G28/45/72)</f>
        <v/>
      </c>
    </row>
    <row r="29" spans="1:8" ht="45" customHeight="1" thickBot="1" x14ac:dyDescent="0.35">
      <c r="A29" s="25">
        <v>1</v>
      </c>
      <c r="B29" s="26" t="s">
        <v>112</v>
      </c>
      <c r="C29" s="27" t="s">
        <v>54</v>
      </c>
      <c r="D29" s="8"/>
      <c r="E29" s="28">
        <v>9090</v>
      </c>
      <c r="F29" s="41">
        <v>1</v>
      </c>
      <c r="G29" s="43" t="str">
        <f t="shared" si="0"/>
        <v/>
      </c>
      <c r="H29" s="88"/>
    </row>
    <row r="30" spans="1:8" ht="45" customHeight="1" thickBot="1" x14ac:dyDescent="0.35">
      <c r="A30" s="3">
        <v>2</v>
      </c>
      <c r="B30" s="5" t="s">
        <v>113</v>
      </c>
      <c r="C30" s="20" t="s">
        <v>9</v>
      </c>
      <c r="D30" s="8"/>
      <c r="E30" s="9">
        <v>9090</v>
      </c>
      <c r="F30" s="39">
        <f>8*9</f>
        <v>72</v>
      </c>
      <c r="G30" s="43" t="str">
        <f t="shared" si="0"/>
        <v/>
      </c>
      <c r="H30" s="90"/>
    </row>
    <row r="31" spans="1:8" ht="45" customHeight="1" thickBot="1" x14ac:dyDescent="0.35">
      <c r="A31" s="21"/>
      <c r="B31" s="103" t="s">
        <v>122</v>
      </c>
      <c r="C31" s="105"/>
      <c r="D31" s="105"/>
      <c r="E31" s="105"/>
      <c r="F31" s="105"/>
      <c r="G31" s="45" t="str">
        <f>IF(SUM(G29:G30)=0,"",SUM(G29:G30))</f>
        <v/>
      </c>
      <c r="H31" s="45" t="str">
        <f>IF(G31="","",G31/8115/72)</f>
        <v/>
      </c>
    </row>
    <row r="32" spans="1:8" ht="45" customHeight="1" thickBot="1" x14ac:dyDescent="0.35">
      <c r="A32" s="3">
        <v>1</v>
      </c>
      <c r="B32" s="22" t="s">
        <v>6</v>
      </c>
      <c r="C32" s="23" t="s">
        <v>54</v>
      </c>
      <c r="D32" s="8"/>
      <c r="E32" s="24">
        <v>455</v>
      </c>
      <c r="F32" s="37">
        <v>1</v>
      </c>
      <c r="G32" s="43" t="str">
        <f t="shared" si="0"/>
        <v/>
      </c>
      <c r="H32" s="88"/>
    </row>
    <row r="33" spans="1:37" ht="45" customHeight="1" thickBot="1" x14ac:dyDescent="0.35">
      <c r="A33" s="3">
        <v>2</v>
      </c>
      <c r="B33" s="5" t="s">
        <v>7</v>
      </c>
      <c r="C33" s="20" t="s">
        <v>9</v>
      </c>
      <c r="D33" s="8"/>
      <c r="E33" s="9">
        <v>455</v>
      </c>
      <c r="F33" s="39">
        <f>8*9</f>
        <v>72</v>
      </c>
      <c r="G33" s="43" t="str">
        <f t="shared" si="0"/>
        <v/>
      </c>
      <c r="H33" s="90"/>
    </row>
    <row r="34" spans="1:37" ht="45" customHeight="1" thickBot="1" x14ac:dyDescent="0.35">
      <c r="A34" s="21"/>
      <c r="B34" s="103" t="s">
        <v>75</v>
      </c>
      <c r="C34" s="105"/>
      <c r="D34" s="105"/>
      <c r="E34" s="105"/>
      <c r="F34" s="106"/>
      <c r="G34" s="45" t="str">
        <f>IF(SUM(G32:G33)=0,"",SUM(G32:G33))</f>
        <v/>
      </c>
      <c r="H34" s="45" t="str">
        <f>IF(G34="","",G34/455/72)</f>
        <v/>
      </c>
    </row>
    <row r="35" spans="1:37" ht="45" customHeight="1" thickBot="1" x14ac:dyDescent="0.35">
      <c r="A35" s="3">
        <v>1</v>
      </c>
      <c r="B35" s="22" t="s">
        <v>8</v>
      </c>
      <c r="C35" s="23" t="s">
        <v>54</v>
      </c>
      <c r="D35" s="8"/>
      <c r="E35" s="24">
        <v>50</v>
      </c>
      <c r="F35" s="37">
        <v>1</v>
      </c>
      <c r="G35" s="43" t="str">
        <f t="shared" si="0"/>
        <v/>
      </c>
      <c r="H35" s="88"/>
    </row>
    <row r="36" spans="1:37" ht="45" customHeight="1" thickBot="1" x14ac:dyDescent="0.35">
      <c r="A36" s="3">
        <v>2</v>
      </c>
      <c r="B36" s="4" t="s">
        <v>27</v>
      </c>
      <c r="C36" s="1" t="s">
        <v>9</v>
      </c>
      <c r="D36" s="8"/>
      <c r="E36" s="8">
        <v>50</v>
      </c>
      <c r="F36" s="38">
        <f>8*9</f>
        <v>72</v>
      </c>
      <c r="G36" s="43" t="str">
        <f t="shared" si="0"/>
        <v/>
      </c>
      <c r="H36" s="89"/>
    </row>
    <row r="37" spans="1:37" ht="45" customHeight="1" thickBot="1" x14ac:dyDescent="0.35">
      <c r="A37" s="3">
        <v>3</v>
      </c>
      <c r="B37" s="5" t="s">
        <v>28</v>
      </c>
      <c r="C37" s="20" t="s">
        <v>9</v>
      </c>
      <c r="D37" s="8"/>
      <c r="E37" s="9">
        <v>50</v>
      </c>
      <c r="F37" s="39">
        <f>8*9</f>
        <v>72</v>
      </c>
      <c r="G37" s="43" t="str">
        <f t="shared" si="0"/>
        <v/>
      </c>
      <c r="H37" s="90"/>
    </row>
    <row r="38" spans="1:37" ht="45" customHeight="1" thickBot="1" x14ac:dyDescent="0.35">
      <c r="A38" s="21"/>
      <c r="B38" s="103" t="s">
        <v>76</v>
      </c>
      <c r="C38" s="105"/>
      <c r="D38" s="105"/>
      <c r="E38" s="105"/>
      <c r="F38" s="105"/>
      <c r="G38" s="45" t="str">
        <f>IF(SUM(G35:G37)=0,"",SUM(G35:G37))</f>
        <v/>
      </c>
      <c r="H38" s="45" t="str">
        <f>IF(G38="","",G38/50/72)</f>
        <v/>
      </c>
    </row>
    <row r="39" spans="1:37" ht="45" customHeight="1" thickBot="1" x14ac:dyDescent="0.35">
      <c r="A39" s="3">
        <v>1</v>
      </c>
      <c r="B39" s="22" t="s">
        <v>12</v>
      </c>
      <c r="C39" s="23" t="s">
        <v>54</v>
      </c>
      <c r="D39" s="8"/>
      <c r="E39" s="24">
        <v>505</v>
      </c>
      <c r="F39" s="37">
        <v>1</v>
      </c>
      <c r="G39" s="43" t="str">
        <f t="shared" si="0"/>
        <v/>
      </c>
      <c r="H39" s="88"/>
    </row>
    <row r="40" spans="1:37" ht="45" customHeight="1" thickBot="1" x14ac:dyDescent="0.35">
      <c r="A40" s="3">
        <v>2</v>
      </c>
      <c r="B40" s="5" t="s">
        <v>13</v>
      </c>
      <c r="C40" s="20" t="s">
        <v>9</v>
      </c>
      <c r="D40" s="8"/>
      <c r="E40" s="9">
        <v>505</v>
      </c>
      <c r="F40" s="39">
        <f>8*9</f>
        <v>72</v>
      </c>
      <c r="G40" s="43" t="str">
        <f t="shared" si="0"/>
        <v/>
      </c>
      <c r="H40" s="90"/>
    </row>
    <row r="41" spans="1:37" ht="45" customHeight="1" thickBot="1" x14ac:dyDescent="0.35">
      <c r="A41" s="21"/>
      <c r="B41" s="103" t="s">
        <v>103</v>
      </c>
      <c r="C41" s="105"/>
      <c r="D41" s="105"/>
      <c r="E41" s="105"/>
      <c r="F41" s="105"/>
      <c r="G41" s="45" t="str">
        <f>IF(SUM(G39:G40)=0,"",SUM(G39:G40))</f>
        <v/>
      </c>
      <c r="H41" s="45" t="str">
        <f>IF(G41="","",G41/505/72)</f>
        <v/>
      </c>
    </row>
    <row r="42" spans="1:37" ht="45" customHeight="1" thickBot="1" x14ac:dyDescent="0.35">
      <c r="A42" s="97" t="s">
        <v>104</v>
      </c>
      <c r="B42" s="98"/>
      <c r="C42" s="98"/>
      <c r="D42" s="98"/>
      <c r="E42" s="98"/>
      <c r="F42" s="99"/>
      <c r="G42" s="45" t="str">
        <f>IF(G10="","",G10+G16+G22+G28+G31+#REF!+G34+G38+G41)</f>
        <v/>
      </c>
      <c r="H42" s="77"/>
    </row>
    <row r="43" spans="1:37" ht="45" customHeight="1" thickBot="1" x14ac:dyDescent="0.35">
      <c r="A43" s="34"/>
      <c r="B43" s="32"/>
      <c r="C43" s="32"/>
      <c r="D43" s="32"/>
      <c r="E43" s="32"/>
      <c r="F43" s="32"/>
      <c r="G43" s="33"/>
      <c r="H43" s="78"/>
    </row>
    <row r="44" spans="1:37" s="1" customFormat="1" ht="29.4" thickBot="1" x14ac:dyDescent="0.35">
      <c r="A44" s="86" t="s">
        <v>0</v>
      </c>
      <c r="B44" s="35" t="s">
        <v>77</v>
      </c>
      <c r="C44" s="35" t="s">
        <v>53</v>
      </c>
      <c r="D44" s="35" t="s">
        <v>1</v>
      </c>
      <c r="E44" s="35" t="s">
        <v>97</v>
      </c>
      <c r="F44" s="35" t="s">
        <v>51</v>
      </c>
      <c r="G44" s="35" t="s">
        <v>2</v>
      </c>
      <c r="H44" s="40" t="s">
        <v>89</v>
      </c>
      <c r="I44" s="36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ht="45" customHeight="1" thickBot="1" x14ac:dyDescent="0.35">
      <c r="A45" s="15">
        <v>1</v>
      </c>
      <c r="B45" s="16">
        <v>2</v>
      </c>
      <c r="C45" s="16">
        <v>3</v>
      </c>
      <c r="D45" s="16">
        <v>4</v>
      </c>
      <c r="E45" s="16">
        <v>5</v>
      </c>
      <c r="F45" s="16">
        <v>6</v>
      </c>
      <c r="G45" s="42" t="s">
        <v>50</v>
      </c>
      <c r="H45" s="85" t="s">
        <v>91</v>
      </c>
    </row>
    <row r="46" spans="1:37" ht="45" customHeight="1" thickBot="1" x14ac:dyDescent="0.35">
      <c r="A46" s="60">
        <v>1</v>
      </c>
      <c r="B46" s="61" t="s">
        <v>29</v>
      </c>
      <c r="C46" s="62" t="s">
        <v>22</v>
      </c>
      <c r="D46" s="8"/>
      <c r="E46" s="64">
        <v>20</v>
      </c>
      <c r="F46" s="65">
        <v>8</v>
      </c>
      <c r="G46" s="45" t="str">
        <f t="shared" ref="G46:G50" si="1">IF(D46="","",D46*E46*F46)</f>
        <v/>
      </c>
      <c r="H46" s="45" t="str">
        <f>IF(G46="","",G46/20/72)</f>
        <v/>
      </c>
    </row>
    <row r="47" spans="1:37" ht="45" customHeight="1" thickBot="1" x14ac:dyDescent="0.35">
      <c r="A47" s="79">
        <v>2</v>
      </c>
      <c r="B47" s="67" t="s">
        <v>3</v>
      </c>
      <c r="C47" s="66" t="s">
        <v>22</v>
      </c>
      <c r="D47" s="8"/>
      <c r="E47" s="63">
        <v>20</v>
      </c>
      <c r="F47" s="68">
        <v>8</v>
      </c>
      <c r="G47" s="45" t="str">
        <f t="shared" si="1"/>
        <v/>
      </c>
      <c r="H47" s="45" t="str">
        <f>IF(G47="","",G47/20/72)</f>
        <v/>
      </c>
    </row>
    <row r="48" spans="1:37" ht="45" customHeight="1" thickBot="1" x14ac:dyDescent="0.35">
      <c r="A48" s="80">
        <v>3</v>
      </c>
      <c r="B48" s="70" t="s">
        <v>4</v>
      </c>
      <c r="C48" s="69" t="s">
        <v>22</v>
      </c>
      <c r="D48" s="58"/>
      <c r="E48" s="71">
        <v>20</v>
      </c>
      <c r="F48" s="72">
        <v>8</v>
      </c>
      <c r="G48" s="73" t="str">
        <f t="shared" si="1"/>
        <v/>
      </c>
      <c r="H48" s="45" t="str">
        <f>IF(G48="","",G48/20/72)</f>
        <v/>
      </c>
    </row>
    <row r="49" spans="1:8" ht="45" customHeight="1" thickBot="1" x14ac:dyDescent="0.35">
      <c r="A49" s="25">
        <v>4</v>
      </c>
      <c r="B49" s="26" t="s">
        <v>55</v>
      </c>
      <c r="C49" s="27" t="s">
        <v>54</v>
      </c>
      <c r="D49" s="28"/>
      <c r="E49" s="28">
        <v>1</v>
      </c>
      <c r="F49" s="41">
        <v>1</v>
      </c>
      <c r="G49" s="43" t="str">
        <f t="shared" si="1"/>
        <v/>
      </c>
      <c r="H49" s="111"/>
    </row>
    <row r="50" spans="1:8" ht="45" customHeight="1" thickBot="1" x14ac:dyDescent="0.35">
      <c r="A50" s="55">
        <v>5</v>
      </c>
      <c r="B50" s="56" t="s">
        <v>56</v>
      </c>
      <c r="C50" s="57" t="s">
        <v>9</v>
      </c>
      <c r="D50" s="8"/>
      <c r="E50" s="58">
        <v>1</v>
      </c>
      <c r="F50" s="59">
        <v>93</v>
      </c>
      <c r="G50" s="43" t="str">
        <f t="shared" si="1"/>
        <v/>
      </c>
      <c r="H50" s="112"/>
    </row>
    <row r="51" spans="1:8" ht="45" customHeight="1" thickBot="1" x14ac:dyDescent="0.35">
      <c r="A51" s="53"/>
      <c r="B51" s="107" t="s">
        <v>78</v>
      </c>
      <c r="C51" s="108"/>
      <c r="D51" s="108"/>
      <c r="E51" s="108"/>
      <c r="F51" s="108"/>
      <c r="G51" s="54" t="str">
        <f>IF(SUM(G49:G50)=0,"",SUM(G49:G50))</f>
        <v/>
      </c>
      <c r="H51" s="45" t="str">
        <f>IF(G51="","",G51/1/72)</f>
        <v/>
      </c>
    </row>
    <row r="52" spans="1:8" ht="45" customHeight="1" thickBot="1" x14ac:dyDescent="0.35">
      <c r="A52" s="3">
        <v>1</v>
      </c>
      <c r="B52" s="22" t="s">
        <v>57</v>
      </c>
      <c r="C52" s="23" t="s">
        <v>54</v>
      </c>
      <c r="D52" s="8"/>
      <c r="E52" s="24">
        <v>1</v>
      </c>
      <c r="F52" s="37">
        <v>1</v>
      </c>
      <c r="G52" s="43" t="str">
        <f t="shared" ref="G52:G53" si="2">IF(D52="","",D52*E52*F52)</f>
        <v/>
      </c>
      <c r="H52" s="111"/>
    </row>
    <row r="53" spans="1:8" ht="45" customHeight="1" thickBot="1" x14ac:dyDescent="0.35">
      <c r="A53" s="3">
        <v>2</v>
      </c>
      <c r="B53" s="5" t="s">
        <v>58</v>
      </c>
      <c r="C53" s="20" t="s">
        <v>9</v>
      </c>
      <c r="D53" s="8"/>
      <c r="E53" s="9">
        <v>1</v>
      </c>
      <c r="F53" s="39">
        <v>93</v>
      </c>
      <c r="G53" s="43" t="str">
        <f t="shared" si="2"/>
        <v/>
      </c>
      <c r="H53" s="112"/>
    </row>
    <row r="54" spans="1:8" ht="45" customHeight="1" thickBot="1" x14ac:dyDescent="0.35">
      <c r="A54" s="21"/>
      <c r="B54" s="103" t="s">
        <v>79</v>
      </c>
      <c r="C54" s="105"/>
      <c r="D54" s="105"/>
      <c r="E54" s="105"/>
      <c r="F54" s="105"/>
      <c r="G54" s="45" t="str">
        <f>IF(SUM(G52:G53)=0,"",SUM(G52:G53))</f>
        <v/>
      </c>
      <c r="H54" s="45" t="str">
        <f>IF(G54="","",G54/1/72)</f>
        <v/>
      </c>
    </row>
    <row r="55" spans="1:8" ht="45" customHeight="1" thickBot="1" x14ac:dyDescent="0.35">
      <c r="A55" s="3">
        <v>1</v>
      </c>
      <c r="B55" s="22" t="s">
        <v>59</v>
      </c>
      <c r="C55" s="23" t="s">
        <v>54</v>
      </c>
      <c r="D55" s="8"/>
      <c r="E55" s="24">
        <v>1</v>
      </c>
      <c r="F55" s="37">
        <v>1</v>
      </c>
      <c r="G55" s="43" t="str">
        <f t="shared" ref="G55:G56" si="3">IF(D55="","",D55*E55*F55)</f>
        <v/>
      </c>
      <c r="H55" s="109"/>
    </row>
    <row r="56" spans="1:8" ht="45" customHeight="1" thickBot="1" x14ac:dyDescent="0.35">
      <c r="A56" s="3">
        <v>2</v>
      </c>
      <c r="B56" s="5" t="s">
        <v>60</v>
      </c>
      <c r="C56" s="20" t="s">
        <v>9</v>
      </c>
      <c r="D56" s="8"/>
      <c r="E56" s="9">
        <v>1</v>
      </c>
      <c r="F56" s="39">
        <v>93</v>
      </c>
      <c r="G56" s="43" t="str">
        <f t="shared" si="3"/>
        <v/>
      </c>
      <c r="H56" s="110"/>
    </row>
    <row r="57" spans="1:8" ht="45" customHeight="1" thickBot="1" x14ac:dyDescent="0.35">
      <c r="A57" s="21"/>
      <c r="B57" s="103" t="s">
        <v>80</v>
      </c>
      <c r="C57" s="105"/>
      <c r="D57" s="105"/>
      <c r="E57" s="105"/>
      <c r="F57" s="105"/>
      <c r="G57" s="45" t="str">
        <f>IF(SUM(G55:G56)=0,"",SUM(G55:G56))</f>
        <v/>
      </c>
      <c r="H57" s="45" t="str">
        <f>IF(G57="","",G57/1/72)</f>
        <v/>
      </c>
    </row>
    <row r="58" spans="1:8" ht="45" customHeight="1" thickBot="1" x14ac:dyDescent="0.35">
      <c r="A58" s="3">
        <v>1</v>
      </c>
      <c r="B58" s="22" t="s">
        <v>61</v>
      </c>
      <c r="C58" s="23" t="s">
        <v>54</v>
      </c>
      <c r="D58" s="8"/>
      <c r="E58" s="24">
        <v>1</v>
      </c>
      <c r="F58" s="37">
        <v>1</v>
      </c>
      <c r="G58" s="43" t="str">
        <f t="shared" ref="G58:G59" si="4">IF(D58="","",D58*E58*F58)</f>
        <v/>
      </c>
      <c r="H58" s="109"/>
    </row>
    <row r="59" spans="1:8" ht="45" customHeight="1" thickBot="1" x14ac:dyDescent="0.35">
      <c r="A59" s="3">
        <v>2</v>
      </c>
      <c r="B59" s="5" t="s">
        <v>46</v>
      </c>
      <c r="C59" s="20" t="s">
        <v>9</v>
      </c>
      <c r="D59" s="8"/>
      <c r="E59" s="9">
        <v>1</v>
      </c>
      <c r="F59" s="39">
        <v>93</v>
      </c>
      <c r="G59" s="43" t="str">
        <f t="shared" si="4"/>
        <v/>
      </c>
      <c r="H59" s="110"/>
    </row>
    <row r="60" spans="1:8" ht="45" customHeight="1" thickBot="1" x14ac:dyDescent="0.35">
      <c r="A60" s="81"/>
      <c r="B60" s="103" t="s">
        <v>81</v>
      </c>
      <c r="C60" s="105"/>
      <c r="D60" s="105"/>
      <c r="E60" s="105"/>
      <c r="F60" s="105"/>
      <c r="G60" s="45" t="str">
        <f>IF(SUM(G58:G59)=0,"",SUM(G58:G59))</f>
        <v/>
      </c>
      <c r="H60" s="45" t="str">
        <f>IF(G60="","",G60/1/72)</f>
        <v/>
      </c>
    </row>
    <row r="61" spans="1:8" ht="45" customHeight="1" thickBot="1" x14ac:dyDescent="0.35">
      <c r="A61" s="97" t="s">
        <v>93</v>
      </c>
      <c r="B61" s="98"/>
      <c r="C61" s="98"/>
      <c r="D61" s="98"/>
      <c r="E61" s="98"/>
      <c r="F61" s="99"/>
      <c r="G61" s="45" t="str">
        <f>IF(G46="","",G46+G47+G48+G51+G54+G57+G60)</f>
        <v/>
      </c>
      <c r="H61" s="46"/>
    </row>
    <row r="62" spans="1:8" ht="45" customHeight="1" thickBot="1" x14ac:dyDescent="0.35">
      <c r="A62" s="6"/>
      <c r="B62" s="6"/>
      <c r="C62" s="6"/>
      <c r="D62" s="6"/>
      <c r="E62" s="6"/>
      <c r="F62" s="6"/>
      <c r="G62" s="7"/>
      <c r="H62" s="29"/>
    </row>
    <row r="63" spans="1:8" ht="29.4" thickBot="1" x14ac:dyDescent="0.35">
      <c r="A63" s="35" t="s">
        <v>11</v>
      </c>
      <c r="B63" s="35" t="s">
        <v>14</v>
      </c>
      <c r="C63" s="35" t="s">
        <v>53</v>
      </c>
      <c r="D63" s="35" t="s">
        <v>1</v>
      </c>
      <c r="E63" s="35" t="s">
        <v>52</v>
      </c>
      <c r="F63" s="35" t="s">
        <v>51</v>
      </c>
      <c r="G63" s="35" t="s">
        <v>2</v>
      </c>
      <c r="H63" s="87" t="s">
        <v>90</v>
      </c>
    </row>
    <row r="64" spans="1:8" ht="45" customHeight="1" thickBot="1" x14ac:dyDescent="0.35">
      <c r="A64" s="15">
        <v>1</v>
      </c>
      <c r="B64" s="16">
        <v>2</v>
      </c>
      <c r="C64" s="16">
        <v>3</v>
      </c>
      <c r="D64" s="16">
        <v>4</v>
      </c>
      <c r="E64" s="16">
        <v>5</v>
      </c>
      <c r="F64" s="16">
        <v>6</v>
      </c>
      <c r="G64" s="42" t="s">
        <v>50</v>
      </c>
      <c r="H64" s="47" t="s">
        <v>98</v>
      </c>
    </row>
    <row r="65" spans="1:8" ht="45" customHeight="1" thickBot="1" x14ac:dyDescent="0.35">
      <c r="A65" s="3">
        <v>1</v>
      </c>
      <c r="B65" s="4" t="s">
        <v>119</v>
      </c>
      <c r="C65" s="1" t="s">
        <v>54</v>
      </c>
      <c r="D65" s="8"/>
      <c r="E65" s="8">
        <v>100</v>
      </c>
      <c r="F65" s="38">
        <v>1</v>
      </c>
      <c r="G65" s="43" t="str">
        <f>IF(D65="","",D65*E65*F65)</f>
        <v/>
      </c>
      <c r="H65" s="113"/>
    </row>
    <row r="66" spans="1:8" ht="45" customHeight="1" thickBot="1" x14ac:dyDescent="0.35">
      <c r="A66" s="3">
        <v>2</v>
      </c>
      <c r="B66" s="4" t="s">
        <v>120</v>
      </c>
      <c r="C66" s="1" t="s">
        <v>9</v>
      </c>
      <c r="D66" s="8"/>
      <c r="E66" s="8">
        <v>100</v>
      </c>
      <c r="F66" s="38">
        <f>4*12-3</f>
        <v>45</v>
      </c>
      <c r="G66" s="43" t="str">
        <f t="shared" ref="G66:G67" si="5">IF(D66="","",D66*E66*F66)</f>
        <v/>
      </c>
      <c r="H66" s="114"/>
    </row>
    <row r="67" spans="1:8" ht="45" customHeight="1" thickBot="1" x14ac:dyDescent="0.35">
      <c r="A67" s="3">
        <v>3</v>
      </c>
      <c r="B67" s="5" t="s">
        <v>121</v>
      </c>
      <c r="C67" s="20" t="s">
        <v>9</v>
      </c>
      <c r="D67" s="8"/>
      <c r="E67" s="9">
        <v>100</v>
      </c>
      <c r="F67" s="39">
        <f>4*12-3</f>
        <v>45</v>
      </c>
      <c r="G67" s="43" t="str">
        <f t="shared" si="5"/>
        <v/>
      </c>
      <c r="H67" s="115"/>
    </row>
    <row r="68" spans="1:8" ht="45" customHeight="1" thickBot="1" x14ac:dyDescent="0.35">
      <c r="A68" s="21"/>
      <c r="B68" s="103" t="s">
        <v>73</v>
      </c>
      <c r="C68" s="105"/>
      <c r="D68" s="105"/>
      <c r="E68" s="105"/>
      <c r="F68" s="105"/>
      <c r="G68" s="45" t="str">
        <f>IF(SUM(G65:G67)=0,"",SUM(G65:G67))</f>
        <v/>
      </c>
      <c r="H68" s="45" t="str">
        <f>IF(G68="","",G68/100/45)</f>
        <v/>
      </c>
    </row>
    <row r="69" spans="1:8" ht="45" customHeight="1" thickBot="1" x14ac:dyDescent="0.35">
      <c r="A69" s="3">
        <v>4</v>
      </c>
      <c r="B69" s="22" t="s">
        <v>15</v>
      </c>
      <c r="C69" s="23" t="s">
        <v>54</v>
      </c>
      <c r="D69" s="8"/>
      <c r="E69" s="24">
        <v>100</v>
      </c>
      <c r="F69" s="37">
        <v>1</v>
      </c>
      <c r="G69" s="43" t="str">
        <f t="shared" ref="G69:G71" si="6">IF(D69="","",D69*E69*F69)</f>
        <v/>
      </c>
      <c r="H69" s="113"/>
    </row>
    <row r="70" spans="1:8" ht="45" customHeight="1" thickBot="1" x14ac:dyDescent="0.35">
      <c r="A70" s="3">
        <v>5</v>
      </c>
      <c r="B70" s="4" t="s">
        <v>30</v>
      </c>
      <c r="C70" s="1" t="s">
        <v>9</v>
      </c>
      <c r="D70" s="8"/>
      <c r="E70" s="8">
        <v>100</v>
      </c>
      <c r="F70" s="38">
        <f>4*12-3</f>
        <v>45</v>
      </c>
      <c r="G70" s="43" t="str">
        <f t="shared" si="6"/>
        <v/>
      </c>
      <c r="H70" s="114"/>
    </row>
    <row r="71" spans="1:8" ht="45" customHeight="1" thickBot="1" x14ac:dyDescent="0.35">
      <c r="A71" s="55">
        <v>6</v>
      </c>
      <c r="B71" s="56" t="s">
        <v>31</v>
      </c>
      <c r="C71" s="57" t="s">
        <v>9</v>
      </c>
      <c r="D71" s="58"/>
      <c r="E71" s="58">
        <v>100</v>
      </c>
      <c r="F71" s="59">
        <f>4*12-3</f>
        <v>45</v>
      </c>
      <c r="G71" s="43" t="str">
        <f t="shared" si="6"/>
        <v/>
      </c>
      <c r="H71" s="115"/>
    </row>
    <row r="72" spans="1:8" ht="45" customHeight="1" thickBot="1" x14ac:dyDescent="0.35">
      <c r="A72" s="53"/>
      <c r="B72" s="107" t="s">
        <v>105</v>
      </c>
      <c r="C72" s="108"/>
      <c r="D72" s="108"/>
      <c r="E72" s="108"/>
      <c r="F72" s="108"/>
      <c r="G72" s="54" t="str">
        <f>IF(SUM(G69:G71)=0,"",SUM(G69:G71))</f>
        <v/>
      </c>
      <c r="H72" s="54" t="str">
        <f>IF(G72="","",G72/100/45)</f>
        <v/>
      </c>
    </row>
    <row r="73" spans="1:8" ht="45" customHeight="1" thickBot="1" x14ac:dyDescent="0.35">
      <c r="A73" s="3">
        <v>7</v>
      </c>
      <c r="B73" s="22" t="s">
        <v>16</v>
      </c>
      <c r="C73" s="23" t="s">
        <v>54</v>
      </c>
      <c r="D73" s="8"/>
      <c r="E73" s="24">
        <v>3</v>
      </c>
      <c r="F73" s="37">
        <v>1</v>
      </c>
      <c r="G73" s="43" t="str">
        <f t="shared" ref="G73:G75" si="7">IF(D73="","",D73*E73*F73)</f>
        <v/>
      </c>
      <c r="H73" s="113"/>
    </row>
    <row r="74" spans="1:8" ht="45" customHeight="1" thickBot="1" x14ac:dyDescent="0.35">
      <c r="A74" s="3">
        <v>8</v>
      </c>
      <c r="B74" s="4" t="s">
        <v>32</v>
      </c>
      <c r="C74" s="1" t="s">
        <v>9</v>
      </c>
      <c r="D74" s="8"/>
      <c r="E74" s="8">
        <v>3</v>
      </c>
      <c r="F74" s="38">
        <f>4*12-3</f>
        <v>45</v>
      </c>
      <c r="G74" s="43" t="str">
        <f t="shared" si="7"/>
        <v/>
      </c>
      <c r="H74" s="114"/>
    </row>
    <row r="75" spans="1:8" ht="45" customHeight="1" thickBot="1" x14ac:dyDescent="0.35">
      <c r="A75" s="3">
        <v>9</v>
      </c>
      <c r="B75" s="5" t="s">
        <v>33</v>
      </c>
      <c r="C75" s="20" t="s">
        <v>9</v>
      </c>
      <c r="D75" s="8"/>
      <c r="E75" s="9">
        <v>3</v>
      </c>
      <c r="F75" s="39">
        <f>4*12-3</f>
        <v>45</v>
      </c>
      <c r="G75" s="43" t="str">
        <f t="shared" si="7"/>
        <v/>
      </c>
      <c r="H75" s="115"/>
    </row>
    <row r="76" spans="1:8" ht="45" customHeight="1" thickBot="1" x14ac:dyDescent="0.35">
      <c r="A76" s="21"/>
      <c r="B76" s="103" t="s">
        <v>82</v>
      </c>
      <c r="C76" s="105"/>
      <c r="D76" s="105"/>
      <c r="E76" s="105"/>
      <c r="F76" s="105"/>
      <c r="G76" s="45" t="str">
        <f>IF(SUM(G73:G75)=0,"",SUM(G73:G75))</f>
        <v/>
      </c>
      <c r="H76" s="45" t="str">
        <f>IF(G76="","",G76/3/45)</f>
        <v/>
      </c>
    </row>
    <row r="77" spans="1:8" ht="45" customHeight="1" thickBot="1" x14ac:dyDescent="0.35">
      <c r="A77" s="3">
        <v>10</v>
      </c>
      <c r="B77" s="22" t="s">
        <v>17</v>
      </c>
      <c r="C77" s="23" t="s">
        <v>54</v>
      </c>
      <c r="D77" s="8"/>
      <c r="E77" s="24">
        <v>3</v>
      </c>
      <c r="F77" s="37">
        <v>1</v>
      </c>
      <c r="G77" s="43" t="str">
        <f t="shared" ref="G77:G79" si="8">IF(D77="","",D77*E77*F77)</f>
        <v/>
      </c>
      <c r="H77" s="113"/>
    </row>
    <row r="78" spans="1:8" ht="45" customHeight="1" thickBot="1" x14ac:dyDescent="0.35">
      <c r="A78" s="3">
        <v>11</v>
      </c>
      <c r="B78" s="4" t="s">
        <v>34</v>
      </c>
      <c r="C78" s="1" t="s">
        <v>9</v>
      </c>
      <c r="D78" s="8"/>
      <c r="E78" s="8">
        <v>3</v>
      </c>
      <c r="F78" s="38">
        <f>4*12-3</f>
        <v>45</v>
      </c>
      <c r="G78" s="43" t="str">
        <f t="shared" si="8"/>
        <v/>
      </c>
      <c r="H78" s="114"/>
    </row>
    <row r="79" spans="1:8" ht="45" customHeight="1" thickBot="1" x14ac:dyDescent="0.35">
      <c r="A79" s="3">
        <v>12</v>
      </c>
      <c r="B79" s="5" t="s">
        <v>35</v>
      </c>
      <c r="C79" s="20" t="s">
        <v>9</v>
      </c>
      <c r="D79" s="8"/>
      <c r="E79" s="9">
        <v>3</v>
      </c>
      <c r="F79" s="39">
        <f>4*12-3</f>
        <v>45</v>
      </c>
      <c r="G79" s="43" t="str">
        <f t="shared" si="8"/>
        <v/>
      </c>
      <c r="H79" s="115"/>
    </row>
    <row r="80" spans="1:8" ht="45" customHeight="1" thickBot="1" x14ac:dyDescent="0.35">
      <c r="A80" s="21"/>
      <c r="B80" s="103" t="s">
        <v>83</v>
      </c>
      <c r="C80" s="105"/>
      <c r="D80" s="105"/>
      <c r="E80" s="105"/>
      <c r="F80" s="105"/>
      <c r="G80" s="45" t="str">
        <f>IF(SUM(G77:G79)=0,"",SUM(G77:G79))</f>
        <v/>
      </c>
      <c r="H80" s="45" t="str">
        <f>IF(G80="","",G80/3/45)</f>
        <v/>
      </c>
    </row>
    <row r="81" spans="1:8" ht="45" customHeight="1" thickBot="1" x14ac:dyDescent="0.35">
      <c r="A81" s="3">
        <v>13</v>
      </c>
      <c r="B81" s="22" t="s">
        <v>18</v>
      </c>
      <c r="C81" s="23" t="s">
        <v>54</v>
      </c>
      <c r="D81" s="8"/>
      <c r="E81" s="24">
        <v>3</v>
      </c>
      <c r="F81" s="37">
        <v>1</v>
      </c>
      <c r="G81" s="43" t="str">
        <f t="shared" ref="G81:G83" si="9">IF(D81="","",D81*E81*F81)</f>
        <v/>
      </c>
      <c r="H81" s="113"/>
    </row>
    <row r="82" spans="1:8" ht="45" customHeight="1" thickBot="1" x14ac:dyDescent="0.35">
      <c r="A82" s="3">
        <v>14</v>
      </c>
      <c r="B82" s="4" t="s">
        <v>36</v>
      </c>
      <c r="C82" s="1" t="s">
        <v>9</v>
      </c>
      <c r="D82" s="8"/>
      <c r="E82" s="8">
        <v>3</v>
      </c>
      <c r="F82" s="38">
        <f>4*12-3</f>
        <v>45</v>
      </c>
      <c r="G82" s="43" t="str">
        <f t="shared" si="9"/>
        <v/>
      </c>
      <c r="H82" s="114"/>
    </row>
    <row r="83" spans="1:8" ht="45" customHeight="1" thickBot="1" x14ac:dyDescent="0.35">
      <c r="A83" s="3">
        <v>15</v>
      </c>
      <c r="B83" s="5" t="s">
        <v>37</v>
      </c>
      <c r="C83" s="20" t="s">
        <v>9</v>
      </c>
      <c r="D83" s="8"/>
      <c r="E83" s="9">
        <v>3</v>
      </c>
      <c r="F83" s="39">
        <f>4*12-3</f>
        <v>45</v>
      </c>
      <c r="G83" s="43" t="str">
        <f t="shared" si="9"/>
        <v/>
      </c>
      <c r="H83" s="115"/>
    </row>
    <row r="84" spans="1:8" ht="45" customHeight="1" thickBot="1" x14ac:dyDescent="0.35">
      <c r="A84" s="21"/>
      <c r="B84" s="103" t="s">
        <v>84</v>
      </c>
      <c r="C84" s="105"/>
      <c r="D84" s="105"/>
      <c r="E84" s="105"/>
      <c r="F84" s="105"/>
      <c r="G84" s="45" t="str">
        <f>IF(SUM(G81:G83)=0,"",SUM(G81:G83))</f>
        <v/>
      </c>
      <c r="H84" s="45" t="str">
        <f>IF(G84="","",G84/3/45)</f>
        <v/>
      </c>
    </row>
    <row r="85" spans="1:8" ht="45" customHeight="1" thickBot="1" x14ac:dyDescent="0.35">
      <c r="A85" s="3">
        <v>16</v>
      </c>
      <c r="B85" s="22" t="s">
        <v>19</v>
      </c>
      <c r="C85" s="23" t="s">
        <v>54</v>
      </c>
      <c r="D85" s="8"/>
      <c r="E85" s="24">
        <v>3</v>
      </c>
      <c r="F85" s="37">
        <v>1</v>
      </c>
      <c r="G85" s="43" t="str">
        <f t="shared" ref="G85:G87" si="10">IF(D85="","",D85*E85*F85)</f>
        <v/>
      </c>
      <c r="H85" s="113"/>
    </row>
    <row r="86" spans="1:8" ht="45" customHeight="1" thickBot="1" x14ac:dyDescent="0.35">
      <c r="A86" s="3">
        <v>17</v>
      </c>
      <c r="B86" s="4" t="s">
        <v>38</v>
      </c>
      <c r="C86" s="1" t="s">
        <v>9</v>
      </c>
      <c r="D86" s="8"/>
      <c r="E86" s="8">
        <v>3</v>
      </c>
      <c r="F86" s="38">
        <f>4*12-3</f>
        <v>45</v>
      </c>
      <c r="G86" s="43" t="str">
        <f t="shared" si="10"/>
        <v/>
      </c>
      <c r="H86" s="114"/>
    </row>
    <row r="87" spans="1:8" ht="45" customHeight="1" thickBot="1" x14ac:dyDescent="0.35">
      <c r="A87" s="3">
        <v>18</v>
      </c>
      <c r="B87" s="5" t="s">
        <v>39</v>
      </c>
      <c r="C87" s="20" t="s">
        <v>9</v>
      </c>
      <c r="D87" s="8"/>
      <c r="E87" s="9">
        <v>3</v>
      </c>
      <c r="F87" s="39">
        <f>4*12-3</f>
        <v>45</v>
      </c>
      <c r="G87" s="43" t="str">
        <f t="shared" si="10"/>
        <v/>
      </c>
      <c r="H87" s="115"/>
    </row>
    <row r="88" spans="1:8" ht="45" customHeight="1" thickBot="1" x14ac:dyDescent="0.35">
      <c r="A88" s="21"/>
      <c r="B88" s="103" t="s">
        <v>85</v>
      </c>
      <c r="C88" s="105"/>
      <c r="D88" s="105"/>
      <c r="E88" s="105"/>
      <c r="F88" s="105"/>
      <c r="G88" s="45" t="str">
        <f>IF(SUM(G85:G87)=0,"",SUM(G85:G87))</f>
        <v/>
      </c>
      <c r="H88" s="45" t="str">
        <f>IF(G88="","",G88/3/45)</f>
        <v/>
      </c>
    </row>
    <row r="89" spans="1:8" ht="45" customHeight="1" thickBot="1" x14ac:dyDescent="0.35">
      <c r="A89" s="3">
        <v>19</v>
      </c>
      <c r="B89" s="22" t="s">
        <v>20</v>
      </c>
      <c r="C89" s="23" t="s">
        <v>54</v>
      </c>
      <c r="D89" s="8"/>
      <c r="E89" s="24">
        <v>5</v>
      </c>
      <c r="F89" s="37">
        <v>1</v>
      </c>
      <c r="G89" s="43" t="str">
        <f t="shared" ref="G89:G91" si="11">IF(D89="","",D89*E89*F89)</f>
        <v/>
      </c>
      <c r="H89" s="113"/>
    </row>
    <row r="90" spans="1:8" ht="45" customHeight="1" thickBot="1" x14ac:dyDescent="0.35">
      <c r="A90" s="3">
        <v>20</v>
      </c>
      <c r="B90" s="4" t="s">
        <v>40</v>
      </c>
      <c r="C90" s="1" t="s">
        <v>9</v>
      </c>
      <c r="D90" s="8"/>
      <c r="E90" s="8">
        <v>5</v>
      </c>
      <c r="F90" s="38">
        <f>4*12-3</f>
        <v>45</v>
      </c>
      <c r="G90" s="43" t="str">
        <f t="shared" si="11"/>
        <v/>
      </c>
      <c r="H90" s="114"/>
    </row>
    <row r="91" spans="1:8" ht="45" customHeight="1" thickBot="1" x14ac:dyDescent="0.35">
      <c r="A91" s="3">
        <v>21</v>
      </c>
      <c r="B91" s="5" t="s">
        <v>41</v>
      </c>
      <c r="C91" s="20" t="s">
        <v>9</v>
      </c>
      <c r="D91" s="8"/>
      <c r="E91" s="9">
        <v>5</v>
      </c>
      <c r="F91" s="39">
        <f>4*12-3</f>
        <v>45</v>
      </c>
      <c r="G91" s="43" t="str">
        <f t="shared" si="11"/>
        <v/>
      </c>
      <c r="H91" s="115"/>
    </row>
    <row r="92" spans="1:8" ht="45" customHeight="1" thickBot="1" x14ac:dyDescent="0.35">
      <c r="A92" s="21"/>
      <c r="B92" s="103" t="s">
        <v>86</v>
      </c>
      <c r="C92" s="105"/>
      <c r="D92" s="105"/>
      <c r="E92" s="105"/>
      <c r="F92" s="105"/>
      <c r="G92" s="45" t="str">
        <f>IF(SUM(G89:G91)=0,"",SUM(G89:G91))</f>
        <v/>
      </c>
      <c r="H92" s="45" t="str">
        <f>IF(G92="","",G92/5/45)</f>
        <v/>
      </c>
    </row>
    <row r="93" spans="1:8" ht="45" customHeight="1" thickBot="1" x14ac:dyDescent="0.35">
      <c r="A93" s="3">
        <v>22</v>
      </c>
      <c r="B93" s="22" t="s">
        <v>5</v>
      </c>
      <c r="C93" s="23" t="s">
        <v>54</v>
      </c>
      <c r="D93" s="8"/>
      <c r="E93" s="24">
        <v>5</v>
      </c>
      <c r="F93" s="37">
        <v>1</v>
      </c>
      <c r="G93" s="43" t="str">
        <f t="shared" ref="G93:G95" si="12">IF(D93="","",D93*E93*F93)</f>
        <v/>
      </c>
      <c r="H93" s="113"/>
    </row>
    <row r="94" spans="1:8" ht="45" customHeight="1" thickBot="1" x14ac:dyDescent="0.35">
      <c r="A94" s="3">
        <v>23</v>
      </c>
      <c r="B94" s="4" t="s">
        <v>42</v>
      </c>
      <c r="C94" s="1" t="s">
        <v>9</v>
      </c>
      <c r="D94" s="8"/>
      <c r="E94" s="8">
        <v>5</v>
      </c>
      <c r="F94" s="38">
        <f>4*12-3</f>
        <v>45</v>
      </c>
      <c r="G94" s="43" t="str">
        <f t="shared" si="12"/>
        <v/>
      </c>
      <c r="H94" s="114"/>
    </row>
    <row r="95" spans="1:8" ht="45" customHeight="1" thickBot="1" x14ac:dyDescent="0.35">
      <c r="A95" s="3">
        <v>24</v>
      </c>
      <c r="B95" s="5" t="s">
        <v>43</v>
      </c>
      <c r="C95" s="20" t="s">
        <v>9</v>
      </c>
      <c r="D95" s="8"/>
      <c r="E95" s="9">
        <v>5</v>
      </c>
      <c r="F95" s="39">
        <f>4*12-3</f>
        <v>45</v>
      </c>
      <c r="G95" s="43" t="str">
        <f t="shared" si="12"/>
        <v/>
      </c>
      <c r="H95" s="115"/>
    </row>
    <row r="96" spans="1:8" ht="45" customHeight="1" thickBot="1" x14ac:dyDescent="0.35">
      <c r="A96" s="21"/>
      <c r="B96" s="103" t="s">
        <v>87</v>
      </c>
      <c r="C96" s="105"/>
      <c r="D96" s="105"/>
      <c r="E96" s="105"/>
      <c r="F96" s="105"/>
      <c r="G96" s="45" t="str">
        <f>IF(SUM(G93:G95)=0,"",SUM(G93:G95))</f>
        <v/>
      </c>
      <c r="H96" s="45" t="str">
        <f>IF(G96="","",G96/5/45)</f>
        <v/>
      </c>
    </row>
    <row r="97" spans="1:8" ht="45" customHeight="1" thickBot="1" x14ac:dyDescent="0.35">
      <c r="A97" s="3">
        <v>25</v>
      </c>
      <c r="B97" s="22" t="s">
        <v>21</v>
      </c>
      <c r="C97" s="23" t="s">
        <v>54</v>
      </c>
      <c r="D97" s="8"/>
      <c r="E97" s="24">
        <v>5</v>
      </c>
      <c r="F97" s="37">
        <v>1</v>
      </c>
      <c r="G97" s="43" t="str">
        <f t="shared" ref="G97:G99" si="13">IF(D97="","",D97*E97*F97)</f>
        <v/>
      </c>
      <c r="H97" s="113"/>
    </row>
    <row r="98" spans="1:8" ht="45" customHeight="1" thickBot="1" x14ac:dyDescent="0.35">
      <c r="A98" s="3">
        <v>26</v>
      </c>
      <c r="B98" s="4" t="s">
        <v>44</v>
      </c>
      <c r="C98" s="1" t="s">
        <v>9</v>
      </c>
      <c r="D98" s="8"/>
      <c r="E98" s="8">
        <v>5</v>
      </c>
      <c r="F98" s="38">
        <f>4*12-3</f>
        <v>45</v>
      </c>
      <c r="G98" s="43" t="str">
        <f t="shared" si="13"/>
        <v/>
      </c>
      <c r="H98" s="114"/>
    </row>
    <row r="99" spans="1:8" ht="45" customHeight="1" thickBot="1" x14ac:dyDescent="0.35">
      <c r="A99" s="3">
        <v>27</v>
      </c>
      <c r="B99" s="5" t="s">
        <v>45</v>
      </c>
      <c r="C99" s="20" t="s">
        <v>9</v>
      </c>
      <c r="D99" s="8"/>
      <c r="E99" s="9">
        <v>5</v>
      </c>
      <c r="F99" s="39">
        <f>4*12-3</f>
        <v>45</v>
      </c>
      <c r="G99" s="43" t="str">
        <f t="shared" si="13"/>
        <v/>
      </c>
      <c r="H99" s="115"/>
    </row>
    <row r="100" spans="1:8" ht="45" customHeight="1" thickBot="1" x14ac:dyDescent="0.35">
      <c r="A100" s="82"/>
      <c r="B100" s="103" t="s">
        <v>88</v>
      </c>
      <c r="C100" s="105"/>
      <c r="D100" s="105"/>
      <c r="E100" s="105"/>
      <c r="F100" s="105"/>
      <c r="G100" s="45" t="str">
        <f>IF(SUM(G97:G99)=0,"",SUM(G97:G99))</f>
        <v/>
      </c>
      <c r="H100" s="45" t="str">
        <f>IF(G100="","",G100/5/45)</f>
        <v/>
      </c>
    </row>
    <row r="101" spans="1:8" ht="45" customHeight="1" thickBot="1" x14ac:dyDescent="0.35">
      <c r="A101" s="97" t="s">
        <v>109</v>
      </c>
      <c r="B101" s="98"/>
      <c r="C101" s="98"/>
      <c r="D101" s="98"/>
      <c r="E101" s="98"/>
      <c r="F101" s="99"/>
      <c r="G101" s="51" t="str">
        <f>IF(G68="","",G68+G72+G76+G80+G84+G88+G92+G96+G100)</f>
        <v/>
      </c>
      <c r="H101" s="18"/>
    </row>
    <row r="102" spans="1:8" ht="45" customHeight="1" thickBot="1" x14ac:dyDescent="0.35">
      <c r="A102" s="74"/>
      <c r="B102" s="52"/>
      <c r="C102" s="52"/>
      <c r="D102" s="52"/>
      <c r="E102" s="52"/>
      <c r="F102" s="52"/>
      <c r="G102" s="75"/>
      <c r="H102" s="18"/>
    </row>
    <row r="103" spans="1:8" ht="45" customHeight="1" thickBot="1" x14ac:dyDescent="0.35">
      <c r="A103" s="35" t="s">
        <v>0</v>
      </c>
      <c r="B103" s="35" t="s">
        <v>106</v>
      </c>
      <c r="C103" s="35" t="s">
        <v>53</v>
      </c>
      <c r="D103" s="35" t="s">
        <v>1</v>
      </c>
      <c r="E103" s="35" t="s">
        <v>97</v>
      </c>
      <c r="F103" s="35" t="s">
        <v>51</v>
      </c>
      <c r="G103" s="35" t="s">
        <v>2</v>
      </c>
      <c r="H103" s="40" t="s">
        <v>107</v>
      </c>
    </row>
    <row r="104" spans="1:8" ht="45" customHeight="1" thickBot="1" x14ac:dyDescent="0.35">
      <c r="A104" s="15">
        <v>1</v>
      </c>
      <c r="B104" s="16">
        <v>2</v>
      </c>
      <c r="C104" s="16">
        <v>3</v>
      </c>
      <c r="D104" s="8"/>
      <c r="E104" s="16">
        <v>5</v>
      </c>
      <c r="F104" s="16">
        <v>6</v>
      </c>
      <c r="G104" s="42" t="s">
        <v>50</v>
      </c>
      <c r="H104" s="47" t="s">
        <v>98</v>
      </c>
    </row>
    <row r="105" spans="1:8" ht="45" customHeight="1" thickBot="1" x14ac:dyDescent="0.35">
      <c r="A105" s="3">
        <v>28</v>
      </c>
      <c r="B105" s="22" t="s">
        <v>47</v>
      </c>
      <c r="C105" s="23" t="s">
        <v>54</v>
      </c>
      <c r="D105" s="8"/>
      <c r="E105" s="24">
        <v>1</v>
      </c>
      <c r="F105" s="37">
        <v>1</v>
      </c>
      <c r="G105" s="43" t="str">
        <f t="shared" ref="G105:G107" si="14">IF(D105="","",D105*E105*F105)</f>
        <v/>
      </c>
      <c r="H105" s="113"/>
    </row>
    <row r="106" spans="1:8" ht="45" customHeight="1" thickBot="1" x14ac:dyDescent="0.35">
      <c r="A106" s="3">
        <v>29</v>
      </c>
      <c r="B106" s="4" t="s">
        <v>48</v>
      </c>
      <c r="C106" s="1" t="s">
        <v>9</v>
      </c>
      <c r="D106" s="8"/>
      <c r="E106" s="8">
        <v>1</v>
      </c>
      <c r="F106" s="38">
        <v>45</v>
      </c>
      <c r="G106" s="43" t="str">
        <f t="shared" si="14"/>
        <v/>
      </c>
      <c r="H106" s="114"/>
    </row>
    <row r="107" spans="1:8" ht="45" customHeight="1" thickBot="1" x14ac:dyDescent="0.35">
      <c r="A107" s="3">
        <v>30</v>
      </c>
      <c r="B107" s="4" t="s">
        <v>49</v>
      </c>
      <c r="C107" s="1" t="s">
        <v>54</v>
      </c>
      <c r="D107" s="8"/>
      <c r="E107" s="8">
        <v>1</v>
      </c>
      <c r="F107" s="38">
        <v>1</v>
      </c>
      <c r="G107" s="43" t="str">
        <f t="shared" si="14"/>
        <v/>
      </c>
      <c r="H107" s="115"/>
    </row>
    <row r="108" spans="1:8" ht="45" customHeight="1" thickBot="1" x14ac:dyDescent="0.35">
      <c r="A108" s="82"/>
      <c r="B108" s="103" t="s">
        <v>92</v>
      </c>
      <c r="C108" s="105"/>
      <c r="D108" s="105"/>
      <c r="E108" s="105"/>
      <c r="F108" s="105"/>
      <c r="G108" s="45" t="str">
        <f>IF(SUM(G105:G107)=0,"",SUM(G105:G107))</f>
        <v/>
      </c>
      <c r="H108" s="45" t="str">
        <f>IF(G108="","",G108/1/45)</f>
        <v/>
      </c>
    </row>
    <row r="109" spans="1:8" s="19" customFormat="1" ht="45" customHeight="1" thickBot="1" x14ac:dyDescent="0.35">
      <c r="A109" s="97" t="s">
        <v>108</v>
      </c>
      <c r="B109" s="98"/>
      <c r="C109" s="98"/>
      <c r="D109" s="98"/>
      <c r="E109" s="98"/>
      <c r="F109" s="99"/>
      <c r="G109" s="51" t="str">
        <f>G108</f>
        <v/>
      </c>
      <c r="H109" s="18"/>
    </row>
    <row r="110" spans="1:8" ht="18.600000000000001" thickBot="1" x14ac:dyDescent="0.35">
      <c r="A110" s="17" t="s">
        <v>62</v>
      </c>
      <c r="B110" s="13"/>
      <c r="C110" s="13"/>
      <c r="D110" s="13"/>
      <c r="E110" s="13"/>
      <c r="F110" s="13"/>
      <c r="G110" s="18"/>
      <c r="H110" s="18"/>
    </row>
    <row r="111" spans="1:8" ht="36.6" thickBot="1" x14ac:dyDescent="0.35">
      <c r="A111" s="10"/>
      <c r="B111" s="11"/>
      <c r="C111" s="2"/>
      <c r="D111" s="12"/>
      <c r="E111" s="12"/>
      <c r="F111" s="12"/>
      <c r="G111" s="14" t="s">
        <v>95</v>
      </c>
      <c r="H111" s="48" t="s">
        <v>96</v>
      </c>
    </row>
    <row r="112" spans="1:8" ht="45" customHeight="1" thickBot="1" x14ac:dyDescent="0.35">
      <c r="A112" s="100" t="s">
        <v>94</v>
      </c>
      <c r="B112" s="101"/>
      <c r="C112" s="101"/>
      <c r="D112" s="101"/>
      <c r="E112" s="101"/>
      <c r="F112" s="102"/>
      <c r="G112" s="49" t="str">
        <f>IF(G42="","",G42+G61+G101+G109)</f>
        <v/>
      </c>
      <c r="H112" s="50" t="str">
        <f>IF(G112="","",G112*1.23)</f>
        <v/>
      </c>
    </row>
    <row r="113" spans="1:8" ht="15" thickBot="1" x14ac:dyDescent="0.35"/>
    <row r="114" spans="1:8" ht="155.25" customHeight="1" thickBot="1" x14ac:dyDescent="0.35">
      <c r="A114" s="94" t="s">
        <v>111</v>
      </c>
      <c r="B114" s="95"/>
      <c r="C114" s="95"/>
      <c r="D114" s="95"/>
      <c r="E114" s="95"/>
      <c r="F114" s="96"/>
      <c r="G114" s="19"/>
      <c r="H114" s="19"/>
    </row>
  </sheetData>
  <mergeCells count="50">
    <mergeCell ref="H32:H33"/>
    <mergeCell ref="H35:H37"/>
    <mergeCell ref="H39:H40"/>
    <mergeCell ref="H77:H79"/>
    <mergeCell ref="H81:H83"/>
    <mergeCell ref="H105:H107"/>
    <mergeCell ref="B96:F96"/>
    <mergeCell ref="B100:F100"/>
    <mergeCell ref="H65:H67"/>
    <mergeCell ref="H69:H71"/>
    <mergeCell ref="H73:H75"/>
    <mergeCell ref="A101:F101"/>
    <mergeCell ref="H85:H87"/>
    <mergeCell ref="H89:H91"/>
    <mergeCell ref="H93:H95"/>
    <mergeCell ref="H97:H99"/>
    <mergeCell ref="B76:F76"/>
    <mergeCell ref="B80:F80"/>
    <mergeCell ref="B84:F84"/>
    <mergeCell ref="B88:F88"/>
    <mergeCell ref="H58:H59"/>
    <mergeCell ref="H55:H56"/>
    <mergeCell ref="A42:F42"/>
    <mergeCell ref="B92:F92"/>
    <mergeCell ref="H49:H50"/>
    <mergeCell ref="B54:F54"/>
    <mergeCell ref="H52:H53"/>
    <mergeCell ref="B57:F57"/>
    <mergeCell ref="B60:F60"/>
    <mergeCell ref="A114:F114"/>
    <mergeCell ref="A61:F61"/>
    <mergeCell ref="A109:F109"/>
    <mergeCell ref="A112:F112"/>
    <mergeCell ref="B10:F10"/>
    <mergeCell ref="B16:F16"/>
    <mergeCell ref="B22:F22"/>
    <mergeCell ref="B28:F28"/>
    <mergeCell ref="B31:F31"/>
    <mergeCell ref="B34:F34"/>
    <mergeCell ref="B38:F38"/>
    <mergeCell ref="B41:F41"/>
    <mergeCell ref="B51:F51"/>
    <mergeCell ref="B68:F68"/>
    <mergeCell ref="B72:F72"/>
    <mergeCell ref="B108:F108"/>
    <mergeCell ref="H23:H27"/>
    <mergeCell ref="H17:H21"/>
    <mergeCell ref="H11:H15"/>
    <mergeCell ref="H5:H9"/>
    <mergeCell ref="H29:H30"/>
  </mergeCells>
  <pageMargins left="0.7" right="0.7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Lewandowska</dc:creator>
  <cp:lastModifiedBy>Marta Lewandowska</cp:lastModifiedBy>
  <cp:lastPrinted>2020-03-11T09:59:18Z</cp:lastPrinted>
  <dcterms:created xsi:type="dcterms:W3CDTF">2020-01-16T10:51:30Z</dcterms:created>
  <dcterms:modified xsi:type="dcterms:W3CDTF">2020-04-29T13:12:46Z</dcterms:modified>
</cp:coreProperties>
</file>